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4.xml" ContentType="application/vnd.openxmlformats-officedocument.spreadsheetml.worksheet+xml"/>
  <Override PartName="/xl/drawings/drawing2.xml" ContentType="application/vnd.openxmlformats-officedocument.drawing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240" yWindow="375" windowWidth="28515" windowHeight="12300"/>
  </bookViews>
  <sheets>
    <sheet name="Index" sheetId="1" r:id="rId1"/>
    <sheet name="Formulas &amp; Functions" sheetId="2" r:id="rId2"/>
    <sheet name="Unit Conversions" sheetId="3" r:id="rId3"/>
    <sheet name="Keyboard Shortcuts" sheetId="4" r:id="rId4"/>
  </sheets>
  <calcPr calcId="125725"/>
</workbook>
</file>

<file path=xl/calcChain.xml><?xml version="1.0" encoding="utf-8"?>
<calcChain xmlns="http://schemas.openxmlformats.org/spreadsheetml/2006/main">
  <c r="C62" i="3"/>
  <c r="C58"/>
  <c r="C20"/>
  <c r="C16"/>
  <c r="B128"/>
  <c r="C128" s="1"/>
  <c r="B132"/>
  <c r="C132" s="1"/>
  <c r="C122"/>
  <c r="C118"/>
  <c r="C114"/>
  <c r="C110"/>
  <c r="C106"/>
  <c r="C102"/>
  <c r="C12"/>
  <c r="C8"/>
  <c r="C96"/>
  <c r="C92"/>
  <c r="C88"/>
  <c r="C84"/>
  <c r="C78"/>
  <c r="C74"/>
  <c r="C70"/>
  <c r="C66"/>
  <c r="C52"/>
  <c r="C48"/>
  <c r="C44"/>
  <c r="C40"/>
  <c r="C36"/>
  <c r="C32"/>
  <c r="C28"/>
  <c r="C24"/>
  <c r="B180" i="2"/>
  <c r="B164"/>
  <c r="B150"/>
  <c r="B120"/>
  <c r="C102"/>
  <c r="D102" s="1"/>
  <c r="C101"/>
  <c r="D101" s="1"/>
  <c r="C100"/>
  <c r="D100" s="1"/>
  <c r="C99"/>
  <c r="D99" s="1"/>
  <c r="B103"/>
  <c r="D77"/>
  <c r="D73"/>
  <c r="D66"/>
  <c r="D65"/>
  <c r="D64"/>
  <c r="C60"/>
  <c r="C57"/>
  <c r="C54"/>
  <c r="C50"/>
  <c r="D38"/>
  <c r="D37"/>
  <c r="G46"/>
  <c r="C34"/>
  <c r="C31"/>
  <c r="C28"/>
  <c r="D103" l="1"/>
  <c r="D67"/>
  <c r="C87" s="1"/>
  <c r="D68" l="1"/>
  <c r="D69" s="1"/>
  <c r="C103"/>
</calcChain>
</file>

<file path=xl/sharedStrings.xml><?xml version="1.0" encoding="utf-8"?>
<sst xmlns="http://schemas.openxmlformats.org/spreadsheetml/2006/main" count="424" uniqueCount="312">
  <si>
    <t>Data Recovery from all Storage Media:</t>
  </si>
  <si>
    <t>Our Contact Details</t>
  </si>
  <si>
    <t xml:space="preserve"> - All types of hard drives, USB Mobile Devices,  Camera Memory cards, Cell Phones etc.</t>
  </si>
  <si>
    <t>Tel: (011) 462-1680</t>
  </si>
  <si>
    <t xml:space="preserve"> - Complex RAID Server Recovery, NAS &amp; SN Storage Devices incl. CCTV Systems</t>
  </si>
  <si>
    <t>Cell: 082 553 1845</t>
  </si>
  <si>
    <t xml:space="preserve"> - Recovery from damaged/formatted drives incl. total Data Erasure</t>
  </si>
  <si>
    <t>Email: johnny@imperative.co.za</t>
  </si>
  <si>
    <t>Digital Forensic Services</t>
  </si>
  <si>
    <t>Website: www.imperative.co.za</t>
  </si>
  <si>
    <t xml:space="preserve"> - Hexadecimal analysis for evidence in all areas of fraudulent activity</t>
  </si>
  <si>
    <t xml:space="preserve"> - Confidential Data  &amp; Intellectual Property that may have been compromised</t>
  </si>
  <si>
    <t>We are situated in North Riding</t>
  </si>
  <si>
    <t xml:space="preserve"> - Examination of user activity, computer misuse/abuse at work </t>
  </si>
  <si>
    <t>Randburg (Close to Northgate)</t>
  </si>
  <si>
    <t>How to use the spreadsheet with practical examples</t>
  </si>
  <si>
    <t>PRACTICAL EXCEL TIPS &amp; FORMULAS AS COMPILED BY: IMPERATIVE TECHNOLOGY</t>
  </si>
  <si>
    <t>I trust the following Practical Excel Tips and Formulas will be very useful and increase your Productivity. I've spent quite a</t>
  </si>
  <si>
    <t>INDEX TO PRACTICAL FORMULAS AND FUNCTIONS</t>
  </si>
  <si>
    <t>Click on the links below to the relevant sections, which are Hyperlinked to various relevant Sheet Tabs</t>
  </si>
  <si>
    <r>
      <t xml:space="preserve">bit of time capturing this information, </t>
    </r>
    <r>
      <rPr>
        <b/>
        <sz val="11"/>
        <color theme="3"/>
        <rFont val="Calibri"/>
        <family val="2"/>
        <scheme val="minor"/>
      </rPr>
      <t>by all means forward this spreadsheet to all your colleagues &amp; friends</t>
    </r>
    <r>
      <rPr>
        <sz val="11"/>
        <color theme="1"/>
        <rFont val="Calibri"/>
        <family val="2"/>
        <scheme val="minor"/>
      </rPr>
      <t>. In return it will</t>
    </r>
  </si>
  <si>
    <t>provide us with some exposure to our Data Recovery &amp; Forensic Services. Any additional suggestions are most welcome.</t>
  </si>
  <si>
    <t>Operator Precedence &amp; Parentheses</t>
  </si>
  <si>
    <t>Changing Text Case</t>
  </si>
  <si>
    <t>Removing excess Spaces using Trim</t>
  </si>
  <si>
    <t>Basic Financial Formulas</t>
  </si>
  <si>
    <t>Common Unit Conversions</t>
  </si>
  <si>
    <t>Absolute Cell Addressing (Very useful!)</t>
  </si>
  <si>
    <t>PRACTICAL FORMULAS AND FUNCTIONS</t>
  </si>
  <si>
    <t>How to use this Spreadsheet of Practical Tips</t>
  </si>
  <si>
    <t xml:space="preserve">Operators are used on the numeric keypad on the right hand side of your keyboard </t>
  </si>
  <si>
    <t>+</t>
  </si>
  <si>
    <t>Add</t>
  </si>
  <si>
    <t>-</t>
  </si>
  <si>
    <t>Subtract</t>
  </si>
  <si>
    <t>*</t>
  </si>
  <si>
    <t>Multiply</t>
  </si>
  <si>
    <t>/</t>
  </si>
  <si>
    <t>Divide</t>
  </si>
  <si>
    <t>Example 1:</t>
  </si>
  <si>
    <t>TextA</t>
  </si>
  <si>
    <t>TextB</t>
  </si>
  <si>
    <t>TextC</t>
  </si>
  <si>
    <t>TextD</t>
  </si>
  <si>
    <t>TextE</t>
  </si>
  <si>
    <t>TextF</t>
  </si>
  <si>
    <t>1. Place to cursor on the cell you wish to change to a text value, right-click and Select: Copy</t>
  </si>
  <si>
    <t>COMBINING CELLS/COLUMNS OF TEXT</t>
  </si>
  <si>
    <r>
      <t xml:space="preserve">2. Right-click again and Select: </t>
    </r>
    <r>
      <rPr>
        <i/>
        <sz val="11"/>
        <color theme="1"/>
        <rFont val="Calibri"/>
        <family val="2"/>
        <scheme val="minor"/>
      </rPr>
      <t>Paste Special</t>
    </r>
    <r>
      <rPr>
        <sz val="11"/>
        <color theme="1"/>
        <rFont val="Calibri"/>
        <family val="2"/>
        <scheme val="minor"/>
      </rPr>
      <t>, under the Paste Section Select:</t>
    </r>
  </si>
  <si>
    <r>
      <t xml:space="preserve">    the </t>
    </r>
    <r>
      <rPr>
        <i/>
        <sz val="11"/>
        <color theme="1"/>
        <rFont val="Calibri"/>
        <family val="2"/>
        <scheme val="minor"/>
      </rPr>
      <t>Values</t>
    </r>
    <r>
      <rPr>
        <sz val="11"/>
        <color theme="1"/>
        <rFont val="Calibri"/>
        <family val="2"/>
        <scheme val="minor"/>
      </rPr>
      <t xml:space="preserve"> Radio Button and click OK</t>
    </r>
  </si>
  <si>
    <t>BY IMPERATIVE TECHNOLOGY DATA RECOVERY &amp; FORENSIC SERVICES</t>
  </si>
  <si>
    <t>Example 2:  (Add a space between text)</t>
  </si>
  <si>
    <t>Example 1: (Combine cells with no space between text)</t>
  </si>
  <si>
    <t>Example 3: (Add a comma then a space between text)</t>
  </si>
  <si>
    <t>Example 4: (Combining 3 cells which includes commas and spaces)</t>
  </si>
  <si>
    <t>Note: Above results as shown in blue may also be changed from formulas to normal text values</t>
  </si>
  <si>
    <t>REMOVING EXCESS SPACES using TRIM</t>
  </si>
  <si>
    <t>This function is useful when importing information from databases into Excel</t>
  </si>
  <si>
    <t>Text with spaces</t>
  </si>
  <si>
    <t>Result using TRIM</t>
  </si>
  <si>
    <t xml:space="preserve"> - Move to cell A56 and press F2 to view the unnecessary spaces</t>
  </si>
  <si>
    <t xml:space="preserve">Johnny     Wilkinson             </t>
  </si>
  <si>
    <t>CHANGING TEXT CASE</t>
  </si>
  <si>
    <t>Change to Upper Case using the "Upper" Function</t>
  </si>
  <si>
    <t>text information</t>
  </si>
  <si>
    <t>TEXT INFORMATION</t>
  </si>
  <si>
    <t>Change to Lower Case using the "Lower" Function</t>
  </si>
  <si>
    <t>Change to Title Case using the "Proper" Function</t>
  </si>
  <si>
    <t>CALCULATING TOTALS AND VAT</t>
  </si>
  <si>
    <t>Description</t>
  </si>
  <si>
    <t>QTY</t>
  </si>
  <si>
    <t>Unit Price</t>
  </si>
  <si>
    <t>Total</t>
  </si>
  <si>
    <t>Item 1</t>
  </si>
  <si>
    <t>Item 2</t>
  </si>
  <si>
    <t>Item 3</t>
  </si>
  <si>
    <t>Sub total</t>
  </si>
  <si>
    <t>14% VAT</t>
  </si>
  <si>
    <t>TOTAL</t>
  </si>
  <si>
    <t>Calculating excl. VAT amount from Incl. VAT Amount</t>
  </si>
  <si>
    <t>Amount Including 14 % VAT</t>
  </si>
  <si>
    <t>Amount excl. 14% VAT</t>
  </si>
  <si>
    <t>Calculating VAT amount from incl. VAT Amount</t>
  </si>
  <si>
    <t>14% VAT Amount</t>
  </si>
  <si>
    <t>ABSOLUTE CELL ADDRESSING</t>
  </si>
  <si>
    <t>This option enables you to link a cell to another value and will ensure that values containing the formula</t>
  </si>
  <si>
    <t>will automatically change when the value of the referenced cell is changed</t>
  </si>
  <si>
    <t>Example:</t>
  </si>
  <si>
    <t>Apart from using the formula as per the above example, it can also be done as per the following:</t>
  </si>
  <si>
    <t>% Markup</t>
  </si>
  <si>
    <t>&lt;--- 0.1 reflects 10%</t>
  </si>
  <si>
    <t>Cost price</t>
  </si>
  <si>
    <t>Markup</t>
  </si>
  <si>
    <t>Retail price</t>
  </si>
  <si>
    <t>and note the changes to relevant figures</t>
  </si>
  <si>
    <r>
      <t xml:space="preserve">with Numlock Activated. </t>
    </r>
    <r>
      <rPr>
        <b/>
        <sz val="11"/>
        <color rgb="FFFF0000"/>
        <rFont val="Calibri"/>
        <family val="2"/>
        <scheme val="minor"/>
      </rPr>
      <t>BASIC OPERATORS USED</t>
    </r>
  </si>
  <si>
    <t>3. The spreadsheet is aimed at users that know their way around the menus and have a general idea</t>
  </si>
  <si>
    <t xml:space="preserve">     of how to use Excel menu commands and the general flow of the application.</t>
  </si>
  <si>
    <r>
      <t xml:space="preserve">1. All cells shaded in </t>
    </r>
    <r>
      <rPr>
        <b/>
        <sz val="11"/>
        <color rgb="FF0070C0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contain formulas, simply click on </t>
    </r>
    <r>
      <rPr>
        <sz val="11"/>
        <color theme="3"/>
        <rFont val="Calibri"/>
        <family val="2"/>
        <scheme val="minor"/>
      </rPr>
      <t>Blue</t>
    </r>
    <r>
      <rPr>
        <sz val="11"/>
        <color theme="1"/>
        <rFont val="Calibri"/>
        <family val="2"/>
        <scheme val="minor"/>
      </rPr>
      <t xml:space="preserve"> cells to view the Formula or</t>
    </r>
  </si>
  <si>
    <t xml:space="preserve">    function used for the calculations. Formulas will show in the box above the Column numbering.</t>
  </si>
  <si>
    <t>2. This Spreadsheet has not been designed as a printable sheet but rather for viewing purposes.</t>
  </si>
  <si>
    <t>A very useful function. You may have separate columns of i.e. first names and last names, this is</t>
  </si>
  <si>
    <t>how you can quickly combine them using the "&amp;" (ampersand), afterwards you simply copy the</t>
  </si>
  <si>
    <t xml:space="preserve"> function down to all other cells.</t>
  </si>
  <si>
    <r>
      <t xml:space="preserve">Results are in </t>
    </r>
    <r>
      <rPr>
        <b/>
        <sz val="11"/>
        <color theme="3"/>
        <rFont val="Calibri"/>
        <family val="2"/>
        <scheme val="minor"/>
      </rPr>
      <t>BLUE</t>
    </r>
    <r>
      <rPr>
        <b/>
        <sz val="11"/>
        <color theme="1"/>
        <rFont val="Calibri"/>
        <family val="2"/>
        <scheme val="minor"/>
      </rPr>
      <t xml:space="preserve"> cells, click on the </t>
    </r>
    <r>
      <rPr>
        <b/>
        <sz val="11"/>
        <color theme="3"/>
        <rFont val="Calibri"/>
        <family val="2"/>
        <scheme val="minor"/>
      </rPr>
      <t>Blue</t>
    </r>
    <r>
      <rPr>
        <b/>
        <sz val="11"/>
        <color theme="1"/>
        <rFont val="Calibri"/>
        <family val="2"/>
        <scheme val="minor"/>
      </rPr>
      <t xml:space="preserve"> cell to view the formula used</t>
    </r>
  </si>
  <si>
    <t>Value linked to Cell: D67</t>
  </si>
  <si>
    <t>The example formula used in this exercise for absolute cell addressing is referenced by cell D67 e.g. $D$67</t>
  </si>
  <si>
    <t>The value below is linked to Cell: D67, change any of the QTY values in cells B64 to B66</t>
  </si>
  <si>
    <t>and note the value below will automatically adjust according to the value in cell: D67</t>
  </si>
  <si>
    <t xml:space="preserve"> 1. Move the cursor to the cell you want to reference from, right-click and Select: Copy</t>
  </si>
  <si>
    <t xml:space="preserve"> 2. Move the cursor to the cell you need to place the linked value to, right-click and Select: Paste Special</t>
  </si>
  <si>
    <t xml:space="preserve"> 3. From the menu click on the Paste Link button</t>
  </si>
  <si>
    <t>Absolute Cell Addressing is also useful when calculating bottom line margins/profits itemised values</t>
  </si>
  <si>
    <t xml:space="preserve">Change Percentage Cell: B96 from 0.1 to 0.2 --&gt; therefore a change from 10 to 20% </t>
  </si>
  <si>
    <t>OPERATOR PRECEDENCE &amp; PARENTHESES</t>
  </si>
  <si>
    <t>You may use parentheses to control the order of how the calculation should occur.</t>
  </si>
  <si>
    <t>Using a single formula to calculate addition between parentheses, the formula then</t>
  </si>
  <si>
    <t>uses the answer to multiply with a percentage.</t>
  </si>
  <si>
    <t>+(300+450+1200)*1.14% VAT</t>
  </si>
  <si>
    <t>1.14 is used as 14%</t>
  </si>
  <si>
    <t>Formula Calculation</t>
  </si>
  <si>
    <t>Item 1 excl. VAT</t>
  </si>
  <si>
    <t>Total incl. VAT</t>
  </si>
  <si>
    <t>Example 2:</t>
  </si>
  <si>
    <t>+(100+200-50)*1.14</t>
  </si>
  <si>
    <t>Above answer = 285</t>
  </si>
  <si>
    <t>Using Nested Parentheses</t>
  </si>
  <si>
    <t>Calculation Formula:</t>
  </si>
  <si>
    <t>+((10*2)+(5*2)+(3*2))*6</t>
  </si>
  <si>
    <t>Explanation:</t>
  </si>
  <si>
    <t>20 + 10 + 6 = 36 x 6 = Answer of 216</t>
  </si>
  <si>
    <t>BASIC FINANCIAL FORMULAS</t>
  </si>
  <si>
    <t>Function Terminology</t>
  </si>
  <si>
    <t>Rate</t>
  </si>
  <si>
    <t>Interest Rate per period</t>
  </si>
  <si>
    <t>Nper</t>
  </si>
  <si>
    <t>Total number of payment periods</t>
  </si>
  <si>
    <t>PMT</t>
  </si>
  <si>
    <t>Payment made each period</t>
  </si>
  <si>
    <t>PV</t>
  </si>
  <si>
    <t>Present Value</t>
  </si>
  <si>
    <t>FV</t>
  </si>
  <si>
    <t>Future Value</t>
  </si>
  <si>
    <t>Type</t>
  </si>
  <si>
    <r>
      <t>0</t>
    </r>
    <r>
      <rPr>
        <sz val="11"/>
        <rFont val="Calibri"/>
        <family val="2"/>
        <scheme val="minor"/>
      </rPr>
      <t xml:space="preserve"> = Payments end of period / </t>
    </r>
    <r>
      <rPr>
        <b/>
        <sz val="11"/>
        <rFont val="Calibri"/>
        <family val="2"/>
        <scheme val="minor"/>
      </rPr>
      <t>1</t>
    </r>
    <r>
      <rPr>
        <sz val="11"/>
        <rFont val="Calibri"/>
        <family val="2"/>
        <scheme val="minor"/>
      </rPr>
      <t xml:space="preserve"> = Payments at beginning of period</t>
    </r>
  </si>
  <si>
    <t>I start with a balance of R6,000 and deposits of R600 per month (beginning of each month)</t>
  </si>
  <si>
    <t>The account earns 6% annual interest compounded monthly (6%/12=0.5%)</t>
  </si>
  <si>
    <t>How much will I accumulate at the end of 12 months?</t>
  </si>
  <si>
    <t>Interest Rate</t>
  </si>
  <si>
    <t>6% / 12 = 0.5%</t>
  </si>
  <si>
    <t>Nper (Period)</t>
  </si>
  <si>
    <t>Period in Months</t>
  </si>
  <si>
    <t>PMT (Payment)</t>
  </si>
  <si>
    <t>Negative no. due to cash paid out</t>
  </si>
  <si>
    <t>PV (Present Value)</t>
  </si>
  <si>
    <t>Payment due beginning of month</t>
  </si>
  <si>
    <t>Answer</t>
  </si>
  <si>
    <t>Function required to calculate the answer: FV(rate,nper,pmt,pv,type)</t>
  </si>
  <si>
    <t>On a loan of R10,000 over 10 months, at an interest rate of 8% per annum (8%/12),</t>
  </si>
  <si>
    <t>What are the payments at the end of each month?</t>
  </si>
  <si>
    <t>Positive no. due to receipt of cash</t>
  </si>
  <si>
    <t>FV (Future Value)</t>
  </si>
  <si>
    <t>Payment due at end of month</t>
  </si>
  <si>
    <t>Function required to calculate the answer: PMT(rate,nper,pv,fv,type)</t>
  </si>
  <si>
    <t>Calculation on above loan if payments are due at the beginning of the month</t>
  </si>
  <si>
    <r>
      <t xml:space="preserve">PMT(8%/12,10,10000,0,1) equals </t>
    </r>
    <r>
      <rPr>
        <sz val="11"/>
        <color indexed="10"/>
        <rFont val="Calibri"/>
        <family val="2"/>
        <scheme val="minor"/>
      </rPr>
      <t>R1,030.13</t>
    </r>
  </si>
  <si>
    <t>You loan a person R5,000 at 12% and want to be paid back in 5 months,</t>
  </si>
  <si>
    <t>What is the amount they should pay you each month?</t>
  </si>
  <si>
    <t>8% / 12 = 0.666%</t>
  </si>
  <si>
    <t>EXAMPLE 2</t>
  </si>
  <si>
    <t>EXAMPLE 1</t>
  </si>
  <si>
    <t>EXAMPLE 3</t>
  </si>
  <si>
    <t>COMMON UNIT CONVERSIONS</t>
  </si>
  <si>
    <t>DISTANCE CONVERSION</t>
  </si>
  <si>
    <t>Inches</t>
  </si>
  <si>
    <t>Conv. Factor</t>
  </si>
  <si>
    <t>Answer in Inches</t>
  </si>
  <si>
    <t>Feet</t>
  </si>
  <si>
    <t>Answer in Feet</t>
  </si>
  <si>
    <t>Miles</t>
  </si>
  <si>
    <t>Answer in Miles</t>
  </si>
  <si>
    <t>WEIGHT CONVERSION</t>
  </si>
  <si>
    <t>Grams to Ounces</t>
  </si>
  <si>
    <t>Grams</t>
  </si>
  <si>
    <t>Answer in Ounces</t>
  </si>
  <si>
    <t>Ounces to Grams</t>
  </si>
  <si>
    <t>Ounces</t>
  </si>
  <si>
    <t>Answer in Grams</t>
  </si>
  <si>
    <t>Kilograms to Pounds</t>
  </si>
  <si>
    <t>Kilograms</t>
  </si>
  <si>
    <t>Answer in Pounds</t>
  </si>
  <si>
    <t>Pounds to Kilograms</t>
  </si>
  <si>
    <t>Pounds</t>
  </si>
  <si>
    <t>Answer in Kilograms</t>
  </si>
  <si>
    <t>SURFACE AREA MEASUREMENT CONVERSION</t>
  </si>
  <si>
    <t>Acre</t>
  </si>
  <si>
    <t>Answer in Acres</t>
  </si>
  <si>
    <t>Millimetres to Centimetres</t>
  </si>
  <si>
    <t>Millilitres to Litres</t>
  </si>
  <si>
    <t>Centimetres to Millimetres</t>
  </si>
  <si>
    <t>Inches to Millimetres</t>
  </si>
  <si>
    <t>Millimetres to Inches</t>
  </si>
  <si>
    <t>Inches to Centimetres</t>
  </si>
  <si>
    <t>Centimetres to Inches</t>
  </si>
  <si>
    <t>Feet to Millimetres</t>
  </si>
  <si>
    <t>Millimetres to Feet</t>
  </si>
  <si>
    <t>Miles to Kilometres</t>
  </si>
  <si>
    <t>Kilometres to Miles</t>
  </si>
  <si>
    <t>Acres to Square metres</t>
  </si>
  <si>
    <t>Square metres to Acres</t>
  </si>
  <si>
    <t>Square metres</t>
  </si>
  <si>
    <t>Hectares to Square metres</t>
  </si>
  <si>
    <t>Square metres to Hectares</t>
  </si>
  <si>
    <t>Answer in Litres</t>
  </si>
  <si>
    <t>Grams to Millilitres</t>
  </si>
  <si>
    <t>Litres to UK Pints</t>
  </si>
  <si>
    <t>Answer in UK Pints</t>
  </si>
  <si>
    <t>UK Pints to Litres</t>
  </si>
  <si>
    <t>Pints</t>
  </si>
  <si>
    <t>Litres to UK Gallons</t>
  </si>
  <si>
    <t>UK Gallons to Litres</t>
  </si>
  <si>
    <t>UK Gallons</t>
  </si>
  <si>
    <t>Answer in UK Gallons</t>
  </si>
  <si>
    <t>TEMPERATURE</t>
  </si>
  <si>
    <t>Degrees Celsius to Fahrenheit</t>
  </si>
  <si>
    <t>Degrees Celsius</t>
  </si>
  <si>
    <t>Answer in Fahrenheit</t>
  </si>
  <si>
    <t>Fahrenheit to Degrees Celsius</t>
  </si>
  <si>
    <t>Fahrenheit</t>
  </si>
  <si>
    <t>Answer in Degress Celsius</t>
  </si>
  <si>
    <t>LIQUID VOLUME CONVERSION</t>
  </si>
  <si>
    <t>conversion tables by changing the values in the Yellow Cells</t>
  </si>
  <si>
    <r>
      <t xml:space="preserve">Coversion factors are in </t>
    </r>
    <r>
      <rPr>
        <sz val="11"/>
        <color indexed="12"/>
        <rFont val="Calibri"/>
        <family val="2"/>
        <scheme val="minor"/>
      </rPr>
      <t>Blue</t>
    </r>
    <r>
      <rPr>
        <sz val="11"/>
        <rFont val="Calibri"/>
        <family val="2"/>
        <scheme val="minor"/>
      </rPr>
      <t>, you may also use the</t>
    </r>
  </si>
  <si>
    <t>Millimetres to Metres</t>
  </si>
  <si>
    <t>Metres to Millimetres</t>
  </si>
  <si>
    <t>Answer in Hectares</t>
  </si>
  <si>
    <t>Answer in Millimetres</t>
  </si>
  <si>
    <t>Millimetres</t>
  </si>
  <si>
    <t>Answer in Metres</t>
  </si>
  <si>
    <t>Metres</t>
  </si>
  <si>
    <t>Centimetres</t>
  </si>
  <si>
    <t>Answer in Centimetres</t>
  </si>
  <si>
    <t>Answer in Kilometres</t>
  </si>
  <si>
    <t>Kilometres</t>
  </si>
  <si>
    <t>Answer in Square metres</t>
  </si>
  <si>
    <t>Millilitres</t>
  </si>
  <si>
    <t>Answer in Millilitres</t>
  </si>
  <si>
    <t>Litres</t>
  </si>
  <si>
    <t>Grams to Kilograms</t>
  </si>
  <si>
    <t>Kilograms to Grams</t>
  </si>
  <si>
    <t>Calculating Totals, Percentage and Vat</t>
  </si>
  <si>
    <t>Combining Cells/Columns of Text</t>
  </si>
  <si>
    <t>Cntrl</t>
  </si>
  <si>
    <t>Document Formatting</t>
  </si>
  <si>
    <t>B</t>
  </si>
  <si>
    <t>Bold Text</t>
  </si>
  <si>
    <t>File Commands</t>
  </si>
  <si>
    <t>N</t>
  </si>
  <si>
    <t>S</t>
  </si>
  <si>
    <t>Save</t>
  </si>
  <si>
    <t>Save As</t>
  </si>
  <si>
    <t>F12</t>
  </si>
  <si>
    <t>Print</t>
  </si>
  <si>
    <t>P</t>
  </si>
  <si>
    <t>New Workbook</t>
  </si>
  <si>
    <t>Print Preview</t>
  </si>
  <si>
    <t>F2</t>
  </si>
  <si>
    <t>Close current Workbook</t>
  </si>
  <si>
    <t>F4</t>
  </si>
  <si>
    <t>Exit Excel</t>
  </si>
  <si>
    <t>Alt</t>
  </si>
  <si>
    <t>Italic Text</t>
  </si>
  <si>
    <t>I</t>
  </si>
  <si>
    <t>Underline Text</t>
  </si>
  <si>
    <t>U</t>
  </si>
  <si>
    <t>Copy to Clipboard</t>
  </si>
  <si>
    <t>C</t>
  </si>
  <si>
    <t>Paste</t>
  </si>
  <si>
    <t>V</t>
  </si>
  <si>
    <t>Workbook Navigation</t>
  </si>
  <si>
    <t>Move to Right Edge Data Region</t>
  </si>
  <si>
    <t>Move to Top data region</t>
  </si>
  <si>
    <t>Move to Btm data region</t>
  </si>
  <si>
    <t>Move to Left Edge Data Region</t>
  </si>
  <si>
    <t>Home</t>
  </si>
  <si>
    <t>Move to Top of Worksheet</t>
  </si>
  <si>
    <t>Move to Last cell in Worksheet</t>
  </si>
  <si>
    <t>Move to Beginning of Row</t>
  </si>
  <si>
    <t>End</t>
  </si>
  <si>
    <t>General</t>
  </si>
  <si>
    <t>Insert Current Date</t>
  </si>
  <si>
    <t>;</t>
  </si>
  <si>
    <t>Insert Row</t>
  </si>
  <si>
    <t>Add Hyperlink</t>
  </si>
  <si>
    <t>K</t>
  </si>
  <si>
    <t>Autosum Selected Cells</t>
  </si>
  <si>
    <t>=</t>
  </si>
  <si>
    <t>Shift</t>
  </si>
  <si>
    <t>Select all cells in column down</t>
  </si>
  <si>
    <t>PgDn</t>
  </si>
  <si>
    <t>Insert Column</t>
  </si>
  <si>
    <t>Help Menu</t>
  </si>
  <si>
    <t>F1</t>
  </si>
  <si>
    <t>Edit Current Cell contents</t>
  </si>
  <si>
    <t>Find and Replace</t>
  </si>
  <si>
    <t>F</t>
  </si>
  <si>
    <t>Undo Last Action</t>
  </si>
  <si>
    <t>Z</t>
  </si>
  <si>
    <t>USEFUL EXCEL KEYBOARD SHORTCUTS</t>
  </si>
  <si>
    <t>Check Spelling</t>
  </si>
  <si>
    <t>F7</t>
  </si>
  <si>
    <t>Keyboard Shortcuts</t>
  </si>
</sst>
</file>

<file path=xl/styles.xml><?xml version="1.0" encoding="utf-8"?>
<styleSheet xmlns="http://schemas.openxmlformats.org/spreadsheetml/2006/main">
  <numFmts count="7">
    <numFmt numFmtId="164" formatCode="&quot;R&quot;\ #,##0.00"/>
    <numFmt numFmtId="165" formatCode="0.0%"/>
    <numFmt numFmtId="166" formatCode="&quot;R&quot;#,##0.00_);[Red]\(&quot;R&quot;#,##0.00\)"/>
    <numFmt numFmtId="167" formatCode="0.000%"/>
    <numFmt numFmtId="168" formatCode="0.000"/>
    <numFmt numFmtId="169" formatCode="0.000000000"/>
    <numFmt numFmtId="170" formatCode="0.00000"/>
  </numFmts>
  <fonts count="25">
    <font>
      <sz val="11"/>
      <color theme="1"/>
      <name val="Calibri"/>
      <family val="2"/>
      <scheme val="minor"/>
    </font>
    <font>
      <b/>
      <sz val="11"/>
      <color theme="3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sz val="10"/>
      <name val="Arial"/>
      <family val="2"/>
    </font>
    <font>
      <sz val="11"/>
      <color rgb="FF000000"/>
      <name val="Calibri"/>
      <family val="2"/>
    </font>
    <font>
      <b/>
      <sz val="10"/>
      <name val="Arial"/>
      <family val="2"/>
    </font>
    <font>
      <b/>
      <sz val="13.5"/>
      <color theme="4"/>
      <name val="Arial"/>
      <family val="2"/>
    </font>
    <font>
      <u/>
      <sz val="11"/>
      <color theme="10"/>
      <name val="Calibri"/>
      <family val="2"/>
    </font>
    <font>
      <b/>
      <sz val="11"/>
      <name val="Calibri"/>
      <family val="2"/>
      <scheme val="minor"/>
    </font>
    <font>
      <b/>
      <sz val="11"/>
      <color rgb="FF0070C0"/>
      <name val="Calibri"/>
      <family val="2"/>
      <scheme val="minor"/>
    </font>
    <font>
      <sz val="10"/>
      <color indexed="10"/>
      <name val="Arial"/>
      <family val="2"/>
    </font>
    <font>
      <i/>
      <sz val="11"/>
      <color theme="1"/>
      <name val="Calibri"/>
      <family val="2"/>
      <scheme val="minor"/>
    </font>
    <font>
      <b/>
      <sz val="18"/>
      <color rgb="FFFF0000"/>
      <name val="Calibri"/>
      <family val="2"/>
      <scheme val="minor"/>
    </font>
    <font>
      <b/>
      <sz val="16"/>
      <color rgb="FFFF0000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name val="Calibri"/>
      <family val="2"/>
      <scheme val="minor"/>
    </font>
    <font>
      <sz val="11"/>
      <color theme="4"/>
      <name val="Calibri"/>
      <family val="2"/>
      <scheme val="minor"/>
    </font>
    <font>
      <sz val="11"/>
      <color theme="3"/>
      <name val="Calibri"/>
      <family val="2"/>
      <scheme val="minor"/>
    </font>
    <font>
      <sz val="11"/>
      <color indexed="10"/>
      <name val="Calibri"/>
      <family val="2"/>
      <scheme val="minor"/>
    </font>
    <font>
      <b/>
      <sz val="11"/>
      <color indexed="12"/>
      <name val="Calibri"/>
      <family val="2"/>
      <scheme val="minor"/>
    </font>
    <font>
      <sz val="11"/>
      <color indexed="12"/>
      <name val="Calibri"/>
      <family val="2"/>
      <scheme val="minor"/>
    </font>
    <font>
      <b/>
      <sz val="12"/>
      <name val="Calibri"/>
      <family val="2"/>
      <scheme val="minor"/>
    </font>
    <font>
      <b/>
      <sz val="20"/>
      <color rgb="FF0070C0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CCFF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 style="thin">
        <color theme="0" tint="-0.34998626667073579"/>
      </left>
      <right/>
      <top style="thin">
        <color theme="0" tint="-0.34998626667073579"/>
      </top>
      <bottom/>
      <diagonal/>
    </border>
    <border>
      <left/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 style="thin">
        <color theme="0" tint="-0.34998626667073579"/>
      </right>
      <top style="thin">
        <color theme="0" tint="-0.34998626667073579"/>
      </top>
      <bottom/>
      <diagonal/>
    </border>
    <border>
      <left style="thin">
        <color theme="0" tint="-0.34998626667073579"/>
      </left>
      <right/>
      <top/>
      <bottom/>
      <diagonal/>
    </border>
    <border>
      <left/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 style="thin">
        <color theme="0" tint="-0.34998626667073579"/>
      </right>
      <top/>
      <bottom/>
      <diagonal/>
    </border>
    <border>
      <left style="thin">
        <color theme="0" tint="-0.34998626667073579"/>
      </left>
      <right/>
      <top/>
      <bottom style="thin">
        <color theme="0" tint="-0.34998626667073579"/>
      </bottom>
      <diagonal/>
    </border>
    <border>
      <left/>
      <right/>
      <top/>
      <bottom style="thin">
        <color theme="0" tint="-0.34998626667073579"/>
      </bottom>
      <diagonal/>
    </border>
    <border>
      <left/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theme="0" tint="-0.34998626667073579"/>
      </left>
      <right style="thin">
        <color theme="0" tint="-0.34998626667073579"/>
      </right>
      <top/>
      <bottom style="thin">
        <color theme="0" tint="-0.34998626667073579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8" fillId="0" borderId="0" applyNumberFormat="0" applyFill="0" applyBorder="0" applyAlignment="0" applyProtection="0">
      <alignment vertical="top"/>
      <protection locked="0"/>
    </xf>
  </cellStyleXfs>
  <cellXfs count="77">
    <xf numFmtId="0" fontId="0" fillId="0" borderId="0" xfId="0"/>
    <xf numFmtId="0" fontId="3" fillId="0" borderId="1" xfId="0" applyFont="1" applyBorder="1"/>
    <xf numFmtId="0" fontId="0" fillId="0" borderId="2" xfId="0" applyBorder="1"/>
    <xf numFmtId="0" fontId="5" fillId="0" borderId="4" xfId="0" applyFont="1" applyBorder="1"/>
    <xf numFmtId="0" fontId="0" fillId="0" borderId="0" xfId="0" applyBorder="1"/>
    <xf numFmtId="0" fontId="0" fillId="0" borderId="5" xfId="0" applyBorder="1"/>
    <xf numFmtId="0" fontId="4" fillId="0" borderId="6" xfId="0" applyFont="1" applyBorder="1"/>
    <xf numFmtId="0" fontId="0" fillId="0" borderId="6" xfId="0" applyBorder="1"/>
    <xf numFmtId="0" fontId="0" fillId="0" borderId="4" xfId="0" applyBorder="1"/>
    <xf numFmtId="0" fontId="3" fillId="0" borderId="4" xfId="0" applyFont="1" applyBorder="1"/>
    <xf numFmtId="0" fontId="5" fillId="0" borderId="7" xfId="0" applyFont="1" applyBorder="1"/>
    <xf numFmtId="0" fontId="0" fillId="0" borderId="8" xfId="0" applyBorder="1"/>
    <xf numFmtId="0" fontId="0" fillId="0" borderId="9" xfId="0" applyBorder="1"/>
    <xf numFmtId="0" fontId="4" fillId="0" borderId="10" xfId="0" applyFont="1" applyBorder="1"/>
    <xf numFmtId="0" fontId="6" fillId="0" borderId="8" xfId="0" applyFont="1" applyBorder="1"/>
    <xf numFmtId="0" fontId="5" fillId="0" borderId="0" xfId="0" applyFont="1" applyFill="1" applyBorder="1"/>
    <xf numFmtId="0" fontId="7" fillId="0" borderId="0" xfId="0" applyFont="1"/>
    <xf numFmtId="0" fontId="8" fillId="0" borderId="0" xfId="1" applyAlignment="1" applyProtection="1"/>
    <xf numFmtId="0" fontId="8" fillId="0" borderId="6" xfId="1" applyBorder="1" applyAlignment="1" applyProtection="1"/>
    <xf numFmtId="0" fontId="2" fillId="0" borderId="0" xfId="0" applyFont="1"/>
    <xf numFmtId="0" fontId="9" fillId="0" borderId="0" xfId="0" applyFont="1"/>
    <xf numFmtId="0" fontId="10" fillId="0" borderId="0" xfId="0" applyFont="1"/>
    <xf numFmtId="0" fontId="11" fillId="0" borderId="0" xfId="0" applyFont="1"/>
    <xf numFmtId="0" fontId="13" fillId="0" borderId="0" xfId="0" applyFont="1"/>
    <xf numFmtId="0" fontId="0" fillId="2" borderId="0" xfId="0" applyFill="1"/>
    <xf numFmtId="0" fontId="14" fillId="0" borderId="0" xfId="0" applyFont="1"/>
    <xf numFmtId="4" fontId="0" fillId="0" borderId="0" xfId="0" applyNumberFormat="1"/>
    <xf numFmtId="2" fontId="0" fillId="0" borderId="0" xfId="0" applyNumberFormat="1"/>
    <xf numFmtId="0" fontId="2" fillId="0" borderId="0" xfId="0" applyFont="1" applyBorder="1"/>
    <xf numFmtId="0" fontId="2" fillId="0" borderId="11" xfId="0" applyFont="1" applyBorder="1"/>
    <xf numFmtId="0" fontId="0" fillId="0" borderId="11" xfId="0" applyBorder="1"/>
    <xf numFmtId="164" fontId="0" fillId="2" borderId="12" xfId="0" applyNumberFormat="1" applyFill="1" applyBorder="1"/>
    <xf numFmtId="0" fontId="16" fillId="0" borderId="0" xfId="0" applyFont="1" applyAlignment="1">
      <alignment horizontal="center"/>
    </xf>
    <xf numFmtId="0" fontId="17" fillId="0" borderId="0" xfId="0" applyFont="1"/>
    <xf numFmtId="0" fontId="18" fillId="0" borderId="0" xfId="0" applyFont="1"/>
    <xf numFmtId="4" fontId="0" fillId="0" borderId="11" xfId="0" applyNumberFormat="1" applyBorder="1"/>
    <xf numFmtId="4" fontId="0" fillId="2" borderId="11" xfId="0" applyNumberFormat="1" applyFill="1" applyBorder="1"/>
    <xf numFmtId="0" fontId="0" fillId="0" borderId="12" xfId="0" applyBorder="1"/>
    <xf numFmtId="4" fontId="2" fillId="2" borderId="11" xfId="0" applyNumberFormat="1" applyFont="1" applyFill="1" applyBorder="1"/>
    <xf numFmtId="4" fontId="0" fillId="2" borderId="13" xfId="0" applyNumberFormat="1" applyFill="1" applyBorder="1"/>
    <xf numFmtId="4" fontId="0" fillId="0" borderId="0" xfId="0" applyNumberFormat="1" applyBorder="1"/>
    <xf numFmtId="4" fontId="20" fillId="0" borderId="0" xfId="0" applyNumberFormat="1" applyFont="1" applyBorder="1"/>
    <xf numFmtId="0" fontId="17" fillId="0" borderId="0" xfId="0" quotePrefix="1" applyFont="1"/>
    <xf numFmtId="0" fontId="17" fillId="0" borderId="11" xfId="0" applyFont="1" applyBorder="1"/>
    <xf numFmtId="4" fontId="17" fillId="0" borderId="11" xfId="0" applyNumberFormat="1" applyFont="1" applyBorder="1"/>
    <xf numFmtId="0" fontId="17" fillId="0" borderId="0" xfId="0" applyFont="1" applyBorder="1"/>
    <xf numFmtId="4" fontId="17" fillId="0" borderId="0" xfId="0" quotePrefix="1" applyNumberFormat="1" applyFont="1" applyBorder="1"/>
    <xf numFmtId="0" fontId="17" fillId="0" borderId="0" xfId="0" applyFont="1" applyFill="1" applyBorder="1"/>
    <xf numFmtId="4" fontId="9" fillId="2" borderId="11" xfId="0" applyNumberFormat="1" applyFont="1" applyFill="1" applyBorder="1"/>
    <xf numFmtId="0" fontId="21" fillId="0" borderId="0" xfId="0" applyFont="1"/>
    <xf numFmtId="165" fontId="17" fillId="0" borderId="11" xfId="0" applyNumberFormat="1" applyFont="1" applyBorder="1"/>
    <xf numFmtId="167" fontId="17" fillId="0" borderId="11" xfId="0" applyNumberFormat="1" applyFont="1" applyBorder="1"/>
    <xf numFmtId="9" fontId="17" fillId="0" borderId="11" xfId="0" applyNumberFormat="1" applyFont="1" applyBorder="1"/>
    <xf numFmtId="0" fontId="15" fillId="0" borderId="0" xfId="0" applyFont="1"/>
    <xf numFmtId="166" fontId="9" fillId="2" borderId="11" xfId="0" applyNumberFormat="1" applyFont="1" applyFill="1" applyBorder="1"/>
    <xf numFmtId="0" fontId="22" fillId="0" borderId="11" xfId="0" applyFont="1" applyBorder="1"/>
    <xf numFmtId="169" fontId="22" fillId="0" borderId="11" xfId="0" applyNumberFormat="1" applyFont="1" applyBorder="1"/>
    <xf numFmtId="168" fontId="17" fillId="0" borderId="0" xfId="0" applyNumberFormat="1" applyFont="1"/>
    <xf numFmtId="169" fontId="17" fillId="0" borderId="0" xfId="0" applyNumberFormat="1" applyFont="1"/>
    <xf numFmtId="168" fontId="17" fillId="0" borderId="0" xfId="0" applyNumberFormat="1" applyFont="1" applyBorder="1"/>
    <xf numFmtId="169" fontId="22" fillId="0" borderId="0" xfId="0" applyNumberFormat="1" applyFont="1" applyBorder="1"/>
    <xf numFmtId="168" fontId="20" fillId="0" borderId="0" xfId="0" applyNumberFormat="1" applyFont="1" applyBorder="1"/>
    <xf numFmtId="168" fontId="9" fillId="2" borderId="11" xfId="0" applyNumberFormat="1" applyFont="1" applyFill="1" applyBorder="1"/>
    <xf numFmtId="0" fontId="23" fillId="0" borderId="0" xfId="0" applyFont="1"/>
    <xf numFmtId="170" fontId="0" fillId="0" borderId="0" xfId="0" applyNumberFormat="1"/>
    <xf numFmtId="169" fontId="0" fillId="0" borderId="0" xfId="0" applyNumberFormat="1"/>
    <xf numFmtId="168" fontId="17" fillId="3" borderId="11" xfId="0" applyNumberFormat="1" applyFont="1" applyFill="1" applyBorder="1"/>
    <xf numFmtId="0" fontId="24" fillId="0" borderId="0" xfId="0" applyFont="1"/>
    <xf numFmtId="0" fontId="6" fillId="0" borderId="3" xfId="0" applyFont="1" applyBorder="1"/>
    <xf numFmtId="0" fontId="8" fillId="0" borderId="0" xfId="1" applyAlignment="1" applyProtection="1">
      <alignment horizontal="left" indent="1"/>
    </xf>
    <xf numFmtId="0" fontId="0" fillId="0" borderId="0" xfId="0" applyAlignment="1">
      <alignment horizontal="center"/>
    </xf>
    <xf numFmtId="0" fontId="2" fillId="0" borderId="0" xfId="0" applyFont="1" applyAlignment="1">
      <alignment horizontal="center"/>
    </xf>
    <xf numFmtId="0" fontId="2" fillId="2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0" fillId="4" borderId="0" xfId="0" applyFill="1" applyAlignment="1">
      <alignment horizontal="center"/>
    </xf>
    <xf numFmtId="0" fontId="2" fillId="4" borderId="0" xfId="0" applyFont="1" applyFill="1" applyAlignment="1">
      <alignment horizontal="center"/>
    </xf>
    <xf numFmtId="0" fontId="2" fillId="2" borderId="0" xfId="0" applyFont="1" applyFill="1"/>
  </cellXfs>
  <cellStyles count="2">
    <cellStyle name="Hyperlink" xfId="1" builtinId="8"/>
    <cellStyle name="Normal" xfId="0" builtinId="0"/>
  </cellStyles>
  <dxfs count="0"/>
  <tableStyles count="0" defaultTableStyle="TableStyleMedium9" defaultPivotStyle="PivotStyleLight16"/>
  <colors>
    <mruColors>
      <color rgb="FF33CCFF"/>
    </mruColors>
  </colors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0</xdr:colOff>
      <xdr:row>0</xdr:row>
      <xdr:rowOff>1</xdr:rowOff>
    </xdr:from>
    <xdr:to>
      <xdr:col>4</xdr:col>
      <xdr:colOff>1962150</xdr:colOff>
      <xdr:row>10</xdr:row>
      <xdr:rowOff>182315</xdr:rowOff>
    </xdr:to>
    <xdr:pic>
      <xdr:nvPicPr>
        <xdr:cNvPr id="2" name="Picture 1" descr="01-2.jpg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142875" y="1"/>
          <a:ext cx="7286625" cy="208731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209550</xdr:colOff>
      <xdr:row>16</xdr:row>
      <xdr:rowOff>47625</xdr:rowOff>
    </xdr:from>
    <xdr:to>
      <xdr:col>3</xdr:col>
      <xdr:colOff>333375</xdr:colOff>
      <xdr:row>16</xdr:row>
      <xdr:rowOff>152400</xdr:rowOff>
    </xdr:to>
    <xdr:sp macro="" textlink="">
      <xdr:nvSpPr>
        <xdr:cNvPr id="3" name="Right Arrow 2"/>
        <xdr:cNvSpPr/>
      </xdr:nvSpPr>
      <xdr:spPr>
        <a:xfrm>
          <a:off x="3019425" y="3619500"/>
          <a:ext cx="123825" cy="104775"/>
        </a:xfrm>
        <a:prstGeom prst="righ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238125</xdr:colOff>
      <xdr:row>15</xdr:row>
      <xdr:rowOff>38100</xdr:rowOff>
    </xdr:from>
    <xdr:to>
      <xdr:col>3</xdr:col>
      <xdr:colOff>304800</xdr:colOff>
      <xdr:row>15</xdr:row>
      <xdr:rowOff>152400</xdr:rowOff>
    </xdr:to>
    <xdr:sp macro="" textlink="">
      <xdr:nvSpPr>
        <xdr:cNvPr id="5" name="Down Arrow 4"/>
        <xdr:cNvSpPr/>
      </xdr:nvSpPr>
      <xdr:spPr>
        <a:xfrm>
          <a:off x="3048000" y="3228975"/>
          <a:ext cx="66675" cy="114300"/>
        </a:xfrm>
        <a:prstGeom prst="down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219075</xdr:colOff>
      <xdr:row>18</xdr:row>
      <xdr:rowOff>38100</xdr:rowOff>
    </xdr:from>
    <xdr:to>
      <xdr:col>3</xdr:col>
      <xdr:colOff>295275</xdr:colOff>
      <xdr:row>18</xdr:row>
      <xdr:rowOff>152400</xdr:rowOff>
    </xdr:to>
    <xdr:sp macro="" textlink="">
      <xdr:nvSpPr>
        <xdr:cNvPr id="6" name="Up Arrow 5"/>
        <xdr:cNvSpPr/>
      </xdr:nvSpPr>
      <xdr:spPr>
        <a:xfrm>
          <a:off x="3028950" y="3609975"/>
          <a:ext cx="76200" cy="114300"/>
        </a:xfrm>
        <a:prstGeom prst="up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  <xdr:twoCellAnchor>
    <xdr:from>
      <xdr:col>3</xdr:col>
      <xdr:colOff>171450</xdr:colOff>
      <xdr:row>17</xdr:row>
      <xdr:rowOff>47625</xdr:rowOff>
    </xdr:from>
    <xdr:to>
      <xdr:col>3</xdr:col>
      <xdr:colOff>333375</xdr:colOff>
      <xdr:row>17</xdr:row>
      <xdr:rowOff>133350</xdr:rowOff>
    </xdr:to>
    <xdr:sp macro="" textlink="">
      <xdr:nvSpPr>
        <xdr:cNvPr id="7" name="Left Arrow 6"/>
        <xdr:cNvSpPr/>
      </xdr:nvSpPr>
      <xdr:spPr>
        <a:xfrm>
          <a:off x="2981325" y="3619500"/>
          <a:ext cx="161925" cy="85725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rtlCol="0" anchor="ctr"/>
        <a:lstStyle/>
        <a:p>
          <a:pPr algn="ctr"/>
          <a:endParaRPr 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imperative.co.za/" TargetMode="External"/><Relationship Id="rId1" Type="http://schemas.openxmlformats.org/officeDocument/2006/relationships/hyperlink" Target="mailto:johnny@imperative.co.za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B12:E38"/>
  <sheetViews>
    <sheetView showGridLines="0" tabSelected="1" workbookViewId="0">
      <selection activeCell="E15" sqref="E15"/>
    </sheetView>
  </sheetViews>
  <sheetFormatPr defaultRowHeight="15"/>
  <cols>
    <col min="1" max="1" width="2.140625" customWidth="1"/>
    <col min="2" max="2" width="48.7109375" customWidth="1"/>
    <col min="3" max="3" width="29.5703125" customWidth="1"/>
    <col min="4" max="4" width="1.5703125" customWidth="1"/>
    <col min="5" max="5" width="29.5703125" customWidth="1"/>
  </cols>
  <sheetData>
    <row r="12" spans="2:5" ht="18.75" customHeight="1">
      <c r="B12" s="16" t="s">
        <v>16</v>
      </c>
    </row>
    <row r="13" spans="2:5">
      <c r="B13" s="1" t="s">
        <v>0</v>
      </c>
      <c r="C13" s="2"/>
      <c r="E13" s="68" t="s">
        <v>1</v>
      </c>
    </row>
    <row r="14" spans="2:5">
      <c r="B14" s="3" t="s">
        <v>2</v>
      </c>
      <c r="C14" s="5"/>
      <c r="E14" s="6" t="s">
        <v>3</v>
      </c>
    </row>
    <row r="15" spans="2:5">
      <c r="B15" s="3" t="s">
        <v>4</v>
      </c>
      <c r="C15" s="5"/>
      <c r="E15" s="6" t="s">
        <v>5</v>
      </c>
    </row>
    <row r="16" spans="2:5">
      <c r="B16" s="3" t="s">
        <v>6</v>
      </c>
      <c r="C16" s="5"/>
      <c r="E16" s="7"/>
    </row>
    <row r="17" spans="2:5">
      <c r="B17" s="8"/>
      <c r="C17" s="5"/>
      <c r="E17" s="18" t="s">
        <v>7</v>
      </c>
    </row>
    <row r="18" spans="2:5">
      <c r="B18" s="9" t="s">
        <v>8</v>
      </c>
      <c r="C18" s="5"/>
      <c r="E18" s="18" t="s">
        <v>9</v>
      </c>
    </row>
    <row r="19" spans="2:5">
      <c r="B19" s="3" t="s">
        <v>10</v>
      </c>
      <c r="C19" s="5"/>
      <c r="E19" s="7"/>
    </row>
    <row r="20" spans="2:5">
      <c r="B20" s="3" t="s">
        <v>11</v>
      </c>
      <c r="C20" s="5"/>
      <c r="E20" s="6" t="s">
        <v>12</v>
      </c>
    </row>
    <row r="21" spans="2:5">
      <c r="B21" s="10" t="s">
        <v>13</v>
      </c>
      <c r="C21" s="12"/>
      <c r="E21" s="13" t="s">
        <v>14</v>
      </c>
    </row>
    <row r="22" spans="2:5">
      <c r="B22" s="14"/>
      <c r="C22" s="11"/>
      <c r="D22" s="11"/>
      <c r="E22" s="11"/>
    </row>
    <row r="23" spans="2:5">
      <c r="B23" s="15" t="s">
        <v>17</v>
      </c>
    </row>
    <row r="24" spans="2:5">
      <c r="B24" t="s">
        <v>20</v>
      </c>
    </row>
    <row r="25" spans="2:5">
      <c r="B25" s="11" t="s">
        <v>21</v>
      </c>
      <c r="C25" s="11"/>
      <c r="D25" s="11"/>
      <c r="E25" s="11"/>
    </row>
    <row r="26" spans="2:5" ht="6" customHeight="1">
      <c r="B26" s="4"/>
      <c r="C26" s="4"/>
      <c r="D26" s="4"/>
      <c r="E26" s="4"/>
    </row>
    <row r="27" spans="2:5" ht="17.25">
      <c r="B27" s="16" t="s">
        <v>18</v>
      </c>
      <c r="E27" s="17"/>
    </row>
    <row r="28" spans="2:5">
      <c r="B28" s="19" t="s">
        <v>19</v>
      </c>
    </row>
    <row r="29" spans="2:5">
      <c r="B29" s="69" t="s">
        <v>15</v>
      </c>
    </row>
    <row r="30" spans="2:5">
      <c r="B30" s="69" t="s">
        <v>251</v>
      </c>
    </row>
    <row r="31" spans="2:5">
      <c r="B31" s="69" t="s">
        <v>24</v>
      </c>
    </row>
    <row r="32" spans="2:5">
      <c r="B32" s="69" t="s">
        <v>23</v>
      </c>
    </row>
    <row r="33" spans="2:2">
      <c r="B33" s="69" t="s">
        <v>250</v>
      </c>
    </row>
    <row r="34" spans="2:2">
      <c r="B34" s="69" t="s">
        <v>27</v>
      </c>
    </row>
    <row r="35" spans="2:2">
      <c r="B35" s="69" t="s">
        <v>22</v>
      </c>
    </row>
    <row r="36" spans="2:2">
      <c r="B36" s="69" t="s">
        <v>25</v>
      </c>
    </row>
    <row r="37" spans="2:2">
      <c r="B37" s="69" t="s">
        <v>26</v>
      </c>
    </row>
    <row r="38" spans="2:2">
      <c r="B38" s="69" t="s">
        <v>311</v>
      </c>
    </row>
  </sheetData>
  <hyperlinks>
    <hyperlink ref="E17" r:id="rId1" display="johnny@imperative.co.za"/>
    <hyperlink ref="E18" r:id="rId2" display="www.imperative.co.za"/>
    <hyperlink ref="B29" location="'Formulas &amp; Functions'!A1" display="How to use the spreadsheet with practical examples"/>
    <hyperlink ref="B30" location="'Formulas &amp; Functions'!A20" display="Combining Cells/Columns of Text"/>
    <hyperlink ref="B31" location="'Formulas &amp; Functions'!A45" display="Removing excess Spaces using Trim"/>
    <hyperlink ref="B32" location="'Formulas &amp; Functions'!A52" display="Changing Text Case"/>
    <hyperlink ref="B33" location="'Formulas &amp; Functions'!A62" display="Calculating Totals, Percentage and Vat"/>
    <hyperlink ref="B34" location="'Formulas &amp; Functions'!A79" display="Absolute Cell Addressing (Very useful!)"/>
    <hyperlink ref="B35" location="'Formulas &amp; Functions'!A108" display="Operator Precedence &amp; Parentheses"/>
    <hyperlink ref="B36" location="'Formulas &amp; Functions'!A130" display="Basic Financial Formulas"/>
    <hyperlink ref="B37" location="'Unit Conversions'!A1" display="Common Unit Conversions"/>
    <hyperlink ref="B38" location="'Keyboard Shortcuts'!A1" display="Keyboard Shortcuts"/>
  </hyperlinks>
  <pageMargins left="0.7" right="0.7" top="0.75" bottom="0.75" header="0.3" footer="0.3"/>
  <pageSetup paperSize="9" orientation="portrait" horizontalDpi="4294967293" verticalDpi="0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>
  <dimension ref="A1:H182"/>
  <sheetViews>
    <sheetView topLeftCell="A104" workbookViewId="0">
      <selection activeCell="D159" sqref="D159"/>
    </sheetView>
  </sheetViews>
  <sheetFormatPr defaultRowHeight="15"/>
  <cols>
    <col min="1" max="1" width="18.28515625" customWidth="1"/>
    <col min="2" max="2" width="14.7109375" customWidth="1"/>
    <col min="3" max="3" width="18.85546875" customWidth="1"/>
    <col min="4" max="4" width="18.140625" customWidth="1"/>
  </cols>
  <sheetData>
    <row r="1" spans="1:4" ht="23.25">
      <c r="A1" s="23" t="s">
        <v>28</v>
      </c>
    </row>
    <row r="2" spans="1:4">
      <c r="A2" s="20" t="s">
        <v>50</v>
      </c>
    </row>
    <row r="3" spans="1:4">
      <c r="A3" s="21"/>
    </row>
    <row r="4" spans="1:4">
      <c r="A4" s="20" t="s">
        <v>29</v>
      </c>
    </row>
    <row r="5" spans="1:4">
      <c r="A5" t="s">
        <v>98</v>
      </c>
      <c r="D5" s="34"/>
    </row>
    <row r="6" spans="1:4">
      <c r="A6" t="s">
        <v>99</v>
      </c>
    </row>
    <row r="8" spans="1:4">
      <c r="A8" t="s">
        <v>100</v>
      </c>
    </row>
    <row r="10" spans="1:4">
      <c r="A10" t="s">
        <v>96</v>
      </c>
    </row>
    <row r="11" spans="1:4">
      <c r="A11" t="s">
        <v>97</v>
      </c>
    </row>
    <row r="13" spans="1:4">
      <c r="A13" s="19" t="s">
        <v>30</v>
      </c>
    </row>
    <row r="14" spans="1:4">
      <c r="A14" s="19" t="s">
        <v>95</v>
      </c>
    </row>
    <row r="15" spans="1:4" ht="18.75">
      <c r="A15" s="32" t="s">
        <v>31</v>
      </c>
      <c r="B15" t="s">
        <v>32</v>
      </c>
    </row>
    <row r="16" spans="1:4" ht="18.75">
      <c r="A16" s="32" t="s">
        <v>33</v>
      </c>
      <c r="B16" t="s">
        <v>34</v>
      </c>
    </row>
    <row r="17" spans="1:3" ht="18.75">
      <c r="A17" s="32" t="s">
        <v>35</v>
      </c>
      <c r="B17" t="s">
        <v>36</v>
      </c>
    </row>
    <row r="18" spans="1:3" ht="18.75">
      <c r="A18" s="32" t="s">
        <v>37</v>
      </c>
      <c r="B18" t="s">
        <v>38</v>
      </c>
    </row>
    <row r="20" spans="1:3" ht="21">
      <c r="A20" s="25" t="s">
        <v>47</v>
      </c>
    </row>
    <row r="21" spans="1:3">
      <c r="A21" t="s">
        <v>101</v>
      </c>
    </row>
    <row r="22" spans="1:3">
      <c r="A22" t="s">
        <v>102</v>
      </c>
    </row>
    <row r="23" spans="1:3">
      <c r="A23" t="s">
        <v>103</v>
      </c>
    </row>
    <row r="25" spans="1:3">
      <c r="A25" s="19" t="s">
        <v>104</v>
      </c>
    </row>
    <row r="27" spans="1:3">
      <c r="A27" s="19" t="s">
        <v>52</v>
      </c>
    </row>
    <row r="28" spans="1:3">
      <c r="A28" t="s">
        <v>40</v>
      </c>
      <c r="B28" t="s">
        <v>41</v>
      </c>
      <c r="C28" s="24" t="str">
        <f>+A28&amp;B28</f>
        <v>TextATextB</v>
      </c>
    </row>
    <row r="30" spans="1:3">
      <c r="A30" s="19" t="s">
        <v>51</v>
      </c>
    </row>
    <row r="31" spans="1:3">
      <c r="A31" t="s">
        <v>40</v>
      </c>
      <c r="B31" t="s">
        <v>41</v>
      </c>
      <c r="C31" s="24" t="str">
        <f>+A31&amp;" "&amp;B31</f>
        <v>TextA TextB</v>
      </c>
    </row>
    <row r="33" spans="1:7">
      <c r="A33" s="19" t="s">
        <v>53</v>
      </c>
    </row>
    <row r="34" spans="1:7">
      <c r="A34" t="s">
        <v>40</v>
      </c>
      <c r="B34" t="s">
        <v>41</v>
      </c>
      <c r="C34" s="24" t="str">
        <f>+A34&amp;",  "&amp;B34</f>
        <v>TextA,  TextB</v>
      </c>
    </row>
    <row r="36" spans="1:7">
      <c r="A36" s="19" t="s">
        <v>54</v>
      </c>
    </row>
    <row r="37" spans="1:7">
      <c r="A37" t="s">
        <v>40</v>
      </c>
      <c r="B37" t="s">
        <v>41</v>
      </c>
      <c r="C37" t="s">
        <v>42</v>
      </c>
      <c r="D37" s="24" t="str">
        <f>+A37&amp;", "&amp;B37&amp;", "&amp;C37</f>
        <v>TextA, TextB, TextC</v>
      </c>
    </row>
    <row r="38" spans="1:7">
      <c r="A38" t="s">
        <v>43</v>
      </c>
      <c r="B38" t="s">
        <v>44</v>
      </c>
      <c r="C38" t="s">
        <v>45</v>
      </c>
      <c r="D38" s="24" t="str">
        <f>+A38&amp;", "&amp;B38&amp;", "&amp;C38</f>
        <v>TextD, TextE, TextF</v>
      </c>
    </row>
    <row r="40" spans="1:7">
      <c r="A40" s="19" t="s">
        <v>55</v>
      </c>
    </row>
    <row r="41" spans="1:7">
      <c r="A41" t="s">
        <v>46</v>
      </c>
    </row>
    <row r="42" spans="1:7">
      <c r="A42" t="s">
        <v>48</v>
      </c>
    </row>
    <row r="43" spans="1:7">
      <c r="A43" t="s">
        <v>49</v>
      </c>
    </row>
    <row r="45" spans="1:7" ht="21">
      <c r="A45" s="25" t="s">
        <v>56</v>
      </c>
    </row>
    <row r="46" spans="1:7">
      <c r="A46" t="s">
        <v>57</v>
      </c>
      <c r="G46" s="22" t="str">
        <f>+D46&amp;", "&amp;E46&amp;", "&amp;F46</f>
        <v xml:space="preserve">, , </v>
      </c>
    </row>
    <row r="47" spans="1:7">
      <c r="A47" t="s">
        <v>60</v>
      </c>
    </row>
    <row r="49" spans="1:4">
      <c r="A49" s="19" t="s">
        <v>58</v>
      </c>
      <c r="C49" s="19" t="s">
        <v>59</v>
      </c>
    </row>
    <row r="50" spans="1:4">
      <c r="A50" t="s">
        <v>61</v>
      </c>
      <c r="C50" s="24" t="str">
        <f>+TRIM(A50)</f>
        <v>Johnny Wilkinson</v>
      </c>
    </row>
    <row r="52" spans="1:4" ht="21">
      <c r="A52" s="25" t="s">
        <v>62</v>
      </c>
    </row>
    <row r="53" spans="1:4">
      <c r="A53" t="s">
        <v>63</v>
      </c>
    </row>
    <row r="54" spans="1:4">
      <c r="A54" t="s">
        <v>64</v>
      </c>
      <c r="C54" s="24" t="str">
        <f>+UPPER(A54)</f>
        <v>TEXT INFORMATION</v>
      </c>
    </row>
    <row r="56" spans="1:4">
      <c r="A56" t="s">
        <v>66</v>
      </c>
    </row>
    <row r="57" spans="1:4">
      <c r="A57" t="s">
        <v>65</v>
      </c>
      <c r="C57" s="24" t="str">
        <f>+LOWER(A57)</f>
        <v>text information</v>
      </c>
    </row>
    <row r="59" spans="1:4">
      <c r="A59" t="s">
        <v>67</v>
      </c>
    </row>
    <row r="60" spans="1:4">
      <c r="A60" t="s">
        <v>65</v>
      </c>
      <c r="C60" s="24" t="str">
        <f>+PROPER(A60)</f>
        <v>Text Information</v>
      </c>
    </row>
    <row r="62" spans="1:4" ht="21">
      <c r="A62" s="25" t="s">
        <v>68</v>
      </c>
    </row>
    <row r="63" spans="1:4">
      <c r="A63" s="29" t="s">
        <v>69</v>
      </c>
      <c r="B63" s="29" t="s">
        <v>70</v>
      </c>
      <c r="C63" s="29" t="s">
        <v>71</v>
      </c>
      <c r="D63" s="29" t="s">
        <v>72</v>
      </c>
    </row>
    <row r="64" spans="1:4">
      <c r="A64" s="30" t="s">
        <v>73</v>
      </c>
      <c r="B64" s="30">
        <v>1</v>
      </c>
      <c r="C64" s="35">
        <v>300</v>
      </c>
      <c r="D64" s="36">
        <f>+C64*B64</f>
        <v>300</v>
      </c>
    </row>
    <row r="65" spans="1:4">
      <c r="A65" s="30" t="s">
        <v>74</v>
      </c>
      <c r="B65" s="30">
        <v>3</v>
      </c>
      <c r="C65" s="35">
        <v>150</v>
      </c>
      <c r="D65" s="36">
        <f t="shared" ref="D65:D66" si="0">+C65*B65</f>
        <v>450</v>
      </c>
    </row>
    <row r="66" spans="1:4">
      <c r="A66" s="30" t="s">
        <v>75</v>
      </c>
      <c r="B66" s="30">
        <v>2</v>
      </c>
      <c r="C66" s="35">
        <v>600</v>
      </c>
      <c r="D66" s="36">
        <f t="shared" si="0"/>
        <v>1200</v>
      </c>
    </row>
    <row r="67" spans="1:4">
      <c r="A67" s="4"/>
      <c r="B67" s="4"/>
      <c r="C67" s="28" t="s">
        <v>76</v>
      </c>
      <c r="D67" s="36">
        <f>SUM(D64:D66)</f>
        <v>1950</v>
      </c>
    </row>
    <row r="68" spans="1:4" ht="15.75" thickBot="1">
      <c r="A68" s="4"/>
      <c r="B68" s="4"/>
      <c r="C68" s="4" t="s">
        <v>77</v>
      </c>
      <c r="D68" s="39">
        <f>+D67*0.14</f>
        <v>273</v>
      </c>
    </row>
    <row r="69" spans="1:4" ht="15.75" thickBot="1">
      <c r="A69" s="4"/>
      <c r="B69" s="4"/>
      <c r="C69" s="28" t="s">
        <v>78</v>
      </c>
      <c r="D69" s="31">
        <f>SUM(D67:D68)</f>
        <v>2223</v>
      </c>
    </row>
    <row r="70" spans="1:4">
      <c r="A70" s="4"/>
      <c r="B70" s="4"/>
      <c r="C70" s="4"/>
      <c r="D70" s="40"/>
    </row>
    <row r="71" spans="1:4">
      <c r="A71" s="19" t="s">
        <v>79</v>
      </c>
      <c r="D71" s="26"/>
    </row>
    <row r="72" spans="1:4">
      <c r="A72" t="s">
        <v>80</v>
      </c>
      <c r="D72" s="35">
        <v>2223</v>
      </c>
    </row>
    <row r="73" spans="1:4">
      <c r="A73" t="s">
        <v>81</v>
      </c>
      <c r="D73" s="36">
        <f>+D72/1.14</f>
        <v>1950.0000000000002</v>
      </c>
    </row>
    <row r="74" spans="1:4">
      <c r="D74" s="26"/>
    </row>
    <row r="75" spans="1:4">
      <c r="A75" s="19" t="s">
        <v>82</v>
      </c>
      <c r="D75" s="26"/>
    </row>
    <row r="76" spans="1:4">
      <c r="A76" t="s">
        <v>80</v>
      </c>
      <c r="D76" s="35">
        <v>2223</v>
      </c>
    </row>
    <row r="77" spans="1:4">
      <c r="A77" t="s">
        <v>83</v>
      </c>
      <c r="D77" s="36">
        <f>+D76*0.14/1.14</f>
        <v>273.00000000000006</v>
      </c>
    </row>
    <row r="78" spans="1:4">
      <c r="D78" s="27"/>
    </row>
    <row r="79" spans="1:4" ht="21">
      <c r="A79" s="25" t="s">
        <v>84</v>
      </c>
    </row>
    <row r="80" spans="1:4">
      <c r="A80" t="s">
        <v>85</v>
      </c>
    </row>
    <row r="81" spans="1:8">
      <c r="A81" t="s">
        <v>86</v>
      </c>
    </row>
    <row r="82" spans="1:8">
      <c r="A82" t="s">
        <v>106</v>
      </c>
    </row>
    <row r="84" spans="1:8">
      <c r="A84" s="19" t="s">
        <v>87</v>
      </c>
      <c r="B84" t="s">
        <v>107</v>
      </c>
    </row>
    <row r="85" spans="1:8">
      <c r="B85" t="s">
        <v>108</v>
      </c>
    </row>
    <row r="87" spans="1:8">
      <c r="A87" s="19" t="s">
        <v>105</v>
      </c>
      <c r="C87" s="36">
        <f>$D$67</f>
        <v>1950</v>
      </c>
      <c r="H87" s="27"/>
    </row>
    <row r="89" spans="1:8">
      <c r="A89" s="19" t="s">
        <v>88</v>
      </c>
    </row>
    <row r="90" spans="1:8">
      <c r="A90" t="s">
        <v>109</v>
      </c>
    </row>
    <row r="91" spans="1:8">
      <c r="A91" t="s">
        <v>110</v>
      </c>
    </row>
    <row r="92" spans="1:8">
      <c r="A92" t="s">
        <v>111</v>
      </c>
    </row>
    <row r="94" spans="1:8">
      <c r="A94" t="s">
        <v>112</v>
      </c>
    </row>
    <row r="95" spans="1:8" ht="15.75" thickBot="1"/>
    <row r="96" spans="1:8" ht="15.75" thickBot="1">
      <c r="A96" t="s">
        <v>89</v>
      </c>
      <c r="B96" s="37">
        <v>0.1</v>
      </c>
      <c r="C96" t="s">
        <v>90</v>
      </c>
    </row>
    <row r="98" spans="1:4">
      <c r="A98" s="29" t="s">
        <v>69</v>
      </c>
      <c r="B98" s="29" t="s">
        <v>91</v>
      </c>
      <c r="C98" s="29" t="s">
        <v>92</v>
      </c>
      <c r="D98" s="29" t="s">
        <v>93</v>
      </c>
    </row>
    <row r="99" spans="1:4">
      <c r="A99" s="30" t="s">
        <v>73</v>
      </c>
      <c r="B99" s="35">
        <v>100</v>
      </c>
      <c r="C99" s="36">
        <f>+B99*$B$96</f>
        <v>10</v>
      </c>
      <c r="D99" s="36">
        <f>+B99+C99</f>
        <v>110</v>
      </c>
    </row>
    <row r="100" spans="1:4">
      <c r="A100" s="30" t="s">
        <v>73</v>
      </c>
      <c r="B100" s="35">
        <v>200</v>
      </c>
      <c r="C100" s="36">
        <f t="shared" ref="C100:C102" si="1">+B100*$B$96</f>
        <v>20</v>
      </c>
      <c r="D100" s="36">
        <f t="shared" ref="D100:D102" si="2">+B100+C100</f>
        <v>220</v>
      </c>
    </row>
    <row r="101" spans="1:4">
      <c r="A101" s="30" t="s">
        <v>73</v>
      </c>
      <c r="B101" s="35">
        <v>250</v>
      </c>
      <c r="C101" s="36">
        <f t="shared" si="1"/>
        <v>25</v>
      </c>
      <c r="D101" s="36">
        <f t="shared" si="2"/>
        <v>275</v>
      </c>
    </row>
    <row r="102" spans="1:4">
      <c r="A102" s="30" t="s">
        <v>73</v>
      </c>
      <c r="B102" s="35">
        <v>400</v>
      </c>
      <c r="C102" s="36">
        <f t="shared" si="1"/>
        <v>40</v>
      </c>
      <c r="D102" s="36">
        <f t="shared" si="2"/>
        <v>440</v>
      </c>
    </row>
    <row r="103" spans="1:4">
      <c r="A103" s="30" t="s">
        <v>76</v>
      </c>
      <c r="B103" s="38">
        <f>SUM(B99:B102)</f>
        <v>950</v>
      </c>
      <c r="C103" s="38">
        <f t="shared" ref="C103:D103" si="3">SUM(C99:C102)</f>
        <v>95</v>
      </c>
      <c r="D103" s="38">
        <f t="shared" si="3"/>
        <v>1045</v>
      </c>
    </row>
    <row r="105" spans="1:4">
      <c r="A105" s="19" t="s">
        <v>87</v>
      </c>
      <c r="B105" t="s">
        <v>113</v>
      </c>
    </row>
    <row r="106" spans="1:4">
      <c r="B106" t="s">
        <v>94</v>
      </c>
    </row>
    <row r="108" spans="1:4" ht="21">
      <c r="A108" s="25" t="s">
        <v>114</v>
      </c>
      <c r="B108" s="33"/>
      <c r="C108" s="33"/>
      <c r="D108" s="41"/>
    </row>
    <row r="109" spans="1:4">
      <c r="A109" s="33" t="s">
        <v>115</v>
      </c>
      <c r="B109" s="33"/>
      <c r="C109" s="33"/>
      <c r="D109" s="41"/>
    </row>
    <row r="110" spans="1:4">
      <c r="A110" s="33" t="s">
        <v>116</v>
      </c>
      <c r="B110" s="33"/>
      <c r="C110" s="33"/>
      <c r="D110" s="41"/>
    </row>
    <row r="111" spans="1:4">
      <c r="A111" s="33" t="s">
        <v>117</v>
      </c>
      <c r="B111" s="33"/>
      <c r="C111" s="33"/>
      <c r="D111" s="41"/>
    </row>
    <row r="112" spans="1:4">
      <c r="A112" s="33"/>
      <c r="B112" s="33"/>
      <c r="C112" s="33"/>
      <c r="D112" s="41"/>
    </row>
    <row r="113" spans="1:4">
      <c r="A113" s="33" t="s">
        <v>39</v>
      </c>
      <c r="B113" s="42" t="s">
        <v>118</v>
      </c>
      <c r="C113" s="33"/>
      <c r="D113" s="41"/>
    </row>
    <row r="114" spans="1:4">
      <c r="A114" s="33"/>
      <c r="B114" s="42" t="s">
        <v>119</v>
      </c>
      <c r="C114" s="33"/>
      <c r="D114" s="41"/>
    </row>
    <row r="115" spans="1:4">
      <c r="A115" s="33"/>
      <c r="B115" s="33"/>
      <c r="C115" s="33"/>
      <c r="D115" s="41"/>
    </row>
    <row r="116" spans="1:4">
      <c r="A116" s="20" t="s">
        <v>120</v>
      </c>
      <c r="B116" s="33"/>
      <c r="C116" s="33"/>
      <c r="D116" s="41"/>
    </row>
    <row r="117" spans="1:4">
      <c r="A117" s="43" t="s">
        <v>121</v>
      </c>
      <c r="B117" s="44">
        <v>300</v>
      </c>
      <c r="C117" s="33"/>
      <c r="D117" s="41"/>
    </row>
    <row r="118" spans="1:4">
      <c r="A118" s="43" t="s">
        <v>121</v>
      </c>
      <c r="B118" s="44">
        <v>450</v>
      </c>
      <c r="C118" s="33"/>
      <c r="D118" s="41"/>
    </row>
    <row r="119" spans="1:4">
      <c r="A119" s="43" t="s">
        <v>121</v>
      </c>
      <c r="B119" s="44">
        <v>1200</v>
      </c>
      <c r="C119" s="33"/>
      <c r="D119" s="41"/>
    </row>
    <row r="120" spans="1:4">
      <c r="A120" s="43" t="s">
        <v>122</v>
      </c>
      <c r="B120" s="48">
        <f>+(B117+B118+B119)*1.14</f>
        <v>2223</v>
      </c>
      <c r="C120" s="33"/>
      <c r="D120" s="41"/>
    </row>
    <row r="121" spans="1:4">
      <c r="A121" s="45"/>
      <c r="B121" s="41"/>
      <c r="C121" s="33"/>
      <c r="D121" s="41"/>
    </row>
    <row r="122" spans="1:4">
      <c r="A122" s="47" t="s">
        <v>123</v>
      </c>
      <c r="B122" s="46" t="s">
        <v>124</v>
      </c>
      <c r="C122" s="33"/>
      <c r="D122" s="41"/>
    </row>
    <row r="123" spans="1:4">
      <c r="A123" s="33"/>
      <c r="B123" s="33" t="s">
        <v>125</v>
      </c>
      <c r="C123" s="33"/>
      <c r="D123" s="41"/>
    </row>
    <row r="125" spans="1:4">
      <c r="A125" s="20" t="s">
        <v>126</v>
      </c>
      <c r="B125" s="33"/>
    </row>
    <row r="126" spans="1:4">
      <c r="A126" s="33" t="s">
        <v>127</v>
      </c>
      <c r="B126" s="42" t="s">
        <v>128</v>
      </c>
    </row>
    <row r="127" spans="1:4">
      <c r="A127" s="33" t="s">
        <v>129</v>
      </c>
      <c r="B127" s="33" t="s">
        <v>130</v>
      </c>
    </row>
    <row r="130" spans="1:4" ht="21">
      <c r="A130" s="25" t="s">
        <v>131</v>
      </c>
      <c r="B130" s="33"/>
      <c r="C130" s="33"/>
      <c r="D130" s="33"/>
    </row>
    <row r="131" spans="1:4">
      <c r="A131" s="20" t="s">
        <v>132</v>
      </c>
      <c r="B131" s="33"/>
      <c r="C131" s="33"/>
      <c r="D131" s="33"/>
    </row>
    <row r="132" spans="1:4">
      <c r="A132" s="33" t="s">
        <v>133</v>
      </c>
      <c r="B132" s="33" t="s">
        <v>134</v>
      </c>
      <c r="C132" s="33"/>
      <c r="D132" s="33"/>
    </row>
    <row r="133" spans="1:4">
      <c r="A133" s="33" t="s">
        <v>135</v>
      </c>
      <c r="B133" s="33" t="s">
        <v>136</v>
      </c>
      <c r="C133" s="33"/>
      <c r="D133" s="33"/>
    </row>
    <row r="134" spans="1:4">
      <c r="A134" s="33" t="s">
        <v>137</v>
      </c>
      <c r="B134" s="33" t="s">
        <v>138</v>
      </c>
      <c r="C134" s="33"/>
      <c r="D134" s="33"/>
    </row>
    <row r="135" spans="1:4">
      <c r="A135" s="33" t="s">
        <v>139</v>
      </c>
      <c r="B135" s="33" t="s">
        <v>140</v>
      </c>
      <c r="C135" s="33"/>
      <c r="D135" s="33"/>
    </row>
    <row r="136" spans="1:4">
      <c r="A136" s="33" t="s">
        <v>141</v>
      </c>
      <c r="B136" s="33" t="s">
        <v>142</v>
      </c>
      <c r="C136" s="33"/>
      <c r="D136" s="33"/>
    </row>
    <row r="137" spans="1:4">
      <c r="A137" s="33" t="s">
        <v>143</v>
      </c>
      <c r="B137" s="20" t="s">
        <v>144</v>
      </c>
      <c r="C137" s="33"/>
      <c r="D137" s="33"/>
    </row>
    <row r="138" spans="1:4">
      <c r="A138" s="33"/>
      <c r="B138" s="33"/>
      <c r="C138" s="33"/>
      <c r="D138" s="33"/>
    </row>
    <row r="139" spans="1:4">
      <c r="A139" s="53" t="s">
        <v>170</v>
      </c>
      <c r="B139" s="33"/>
      <c r="C139" s="33"/>
      <c r="D139" s="33"/>
    </row>
    <row r="140" spans="1:4">
      <c r="A140" s="33" t="s">
        <v>145</v>
      </c>
      <c r="B140" s="33"/>
      <c r="C140" s="33"/>
      <c r="D140" s="33"/>
    </row>
    <row r="141" spans="1:4">
      <c r="A141" s="33" t="s">
        <v>146</v>
      </c>
      <c r="B141" s="33"/>
      <c r="C141" s="33"/>
      <c r="D141" s="33"/>
    </row>
    <row r="142" spans="1:4">
      <c r="A142" s="33" t="s">
        <v>147</v>
      </c>
      <c r="B142" s="33"/>
      <c r="C142" s="33"/>
      <c r="D142" s="33"/>
    </row>
    <row r="143" spans="1:4">
      <c r="A143" s="33"/>
      <c r="B143" s="33"/>
      <c r="C143" s="33"/>
      <c r="D143" s="33"/>
    </row>
    <row r="144" spans="1:4">
      <c r="A144" s="43" t="s">
        <v>148</v>
      </c>
      <c r="B144" s="50">
        <v>5.0000000000000001E-3</v>
      </c>
      <c r="C144" s="42" t="s">
        <v>149</v>
      </c>
      <c r="D144" s="33"/>
    </row>
    <row r="145" spans="1:4">
      <c r="A145" s="43" t="s">
        <v>150</v>
      </c>
      <c r="B145" s="43">
        <v>12</v>
      </c>
      <c r="C145" s="33" t="s">
        <v>151</v>
      </c>
      <c r="D145" s="33"/>
    </row>
    <row r="146" spans="1:4">
      <c r="A146" s="43" t="s">
        <v>152</v>
      </c>
      <c r="B146" s="44">
        <v>-600</v>
      </c>
      <c r="C146" s="33" t="s">
        <v>153</v>
      </c>
      <c r="D146" s="33"/>
    </row>
    <row r="147" spans="1:4">
      <c r="A147" s="43" t="s">
        <v>154</v>
      </c>
      <c r="B147" s="44">
        <v>-6000</v>
      </c>
      <c r="C147" s="33" t="s">
        <v>153</v>
      </c>
      <c r="D147" s="33"/>
    </row>
    <row r="148" spans="1:4">
      <c r="A148" s="43" t="s">
        <v>143</v>
      </c>
      <c r="B148" s="43">
        <v>1</v>
      </c>
      <c r="C148" s="33" t="s">
        <v>155</v>
      </c>
      <c r="D148" s="33"/>
    </row>
    <row r="149" spans="1:4">
      <c r="A149" s="33"/>
      <c r="B149" s="33"/>
      <c r="C149" s="33"/>
      <c r="D149" s="33"/>
    </row>
    <row r="150" spans="1:4">
      <c r="A150" s="43" t="s">
        <v>156</v>
      </c>
      <c r="B150" s="54">
        <f>+FV(B144,B145,B146,B147,B148)</f>
        <v>13808.410982045396</v>
      </c>
      <c r="C150" s="33"/>
      <c r="D150" s="33"/>
    </row>
    <row r="151" spans="1:4">
      <c r="A151" s="20" t="s">
        <v>157</v>
      </c>
      <c r="B151" s="33"/>
      <c r="C151" s="33"/>
      <c r="D151" s="33"/>
    </row>
    <row r="152" spans="1:4">
      <c r="A152" s="33"/>
      <c r="B152" s="33"/>
      <c r="C152" s="33"/>
      <c r="D152" s="33"/>
    </row>
    <row r="153" spans="1:4">
      <c r="A153" s="33"/>
      <c r="B153" s="33"/>
      <c r="C153" s="33"/>
      <c r="D153" s="33"/>
    </row>
    <row r="154" spans="1:4">
      <c r="A154" s="53" t="s">
        <v>169</v>
      </c>
      <c r="B154" s="33"/>
      <c r="C154" s="33"/>
      <c r="D154" s="33"/>
    </row>
    <row r="155" spans="1:4">
      <c r="A155" s="33" t="s">
        <v>158</v>
      </c>
      <c r="B155" s="33"/>
      <c r="C155" s="33"/>
      <c r="D155" s="33"/>
    </row>
    <row r="156" spans="1:4">
      <c r="A156" s="33" t="s">
        <v>159</v>
      </c>
      <c r="B156" s="33"/>
      <c r="C156" s="33"/>
      <c r="D156" s="33"/>
    </row>
    <row r="157" spans="1:4">
      <c r="A157" s="33"/>
      <c r="B157" s="33"/>
      <c r="C157" s="33"/>
      <c r="D157" s="33"/>
    </row>
    <row r="158" spans="1:4">
      <c r="A158" s="43" t="s">
        <v>148</v>
      </c>
      <c r="B158" s="51">
        <v>6.6600000000000001E-3</v>
      </c>
      <c r="C158" s="42" t="s">
        <v>168</v>
      </c>
      <c r="D158" s="33"/>
    </row>
    <row r="159" spans="1:4">
      <c r="A159" s="43" t="s">
        <v>150</v>
      </c>
      <c r="B159" s="43">
        <v>10</v>
      </c>
      <c r="C159" s="33" t="s">
        <v>151</v>
      </c>
      <c r="D159" s="33"/>
    </row>
    <row r="160" spans="1:4">
      <c r="A160" s="43" t="s">
        <v>154</v>
      </c>
      <c r="B160" s="44">
        <v>10000</v>
      </c>
      <c r="C160" s="33" t="s">
        <v>160</v>
      </c>
      <c r="D160" s="33"/>
    </row>
    <row r="161" spans="1:4">
      <c r="A161" s="43" t="s">
        <v>161</v>
      </c>
      <c r="B161" s="44">
        <v>0</v>
      </c>
      <c r="C161" s="33"/>
      <c r="D161" s="33"/>
    </row>
    <row r="162" spans="1:4">
      <c r="A162" s="43" t="s">
        <v>143</v>
      </c>
      <c r="B162" s="43">
        <v>0</v>
      </c>
      <c r="C162" s="33" t="s">
        <v>162</v>
      </c>
      <c r="D162" s="33"/>
    </row>
    <row r="163" spans="1:4">
      <c r="A163" s="33"/>
      <c r="B163" s="33"/>
      <c r="C163" s="33"/>
      <c r="D163" s="33"/>
    </row>
    <row r="164" spans="1:4">
      <c r="A164" s="43" t="s">
        <v>156</v>
      </c>
      <c r="B164" s="54">
        <f>+PMT(B158,B159,B160,B161,B162)</f>
        <v>-1036.9946934754269</v>
      </c>
      <c r="C164" s="33"/>
      <c r="D164" s="33"/>
    </row>
    <row r="165" spans="1:4">
      <c r="A165" s="20" t="s">
        <v>163</v>
      </c>
      <c r="B165" s="33"/>
      <c r="C165" s="33"/>
      <c r="D165" s="33"/>
    </row>
    <row r="166" spans="1:4">
      <c r="A166" s="33"/>
      <c r="B166" s="33"/>
      <c r="C166" s="33"/>
      <c r="D166" s="33"/>
    </row>
    <row r="167" spans="1:4">
      <c r="A167" s="20" t="s">
        <v>164</v>
      </c>
      <c r="B167" s="33"/>
      <c r="C167" s="33"/>
      <c r="D167" s="33"/>
    </row>
    <row r="168" spans="1:4">
      <c r="A168" s="33" t="s">
        <v>156</v>
      </c>
      <c r="B168" s="33" t="s">
        <v>165</v>
      </c>
      <c r="C168" s="33"/>
      <c r="D168" s="33"/>
    </row>
    <row r="169" spans="1:4">
      <c r="A169" s="33"/>
      <c r="B169" s="33"/>
      <c r="C169" s="33"/>
      <c r="D169" s="33"/>
    </row>
    <row r="170" spans="1:4">
      <c r="A170" s="53" t="s">
        <v>171</v>
      </c>
      <c r="B170" s="33"/>
      <c r="C170" s="33"/>
      <c r="D170" s="33"/>
    </row>
    <row r="171" spans="1:4">
      <c r="A171" s="33" t="s">
        <v>166</v>
      </c>
      <c r="B171" s="33"/>
      <c r="C171" s="33"/>
      <c r="D171" s="33"/>
    </row>
    <row r="172" spans="1:4">
      <c r="A172" s="33" t="s">
        <v>167</v>
      </c>
      <c r="B172" s="33"/>
      <c r="C172" s="33"/>
      <c r="D172" s="33"/>
    </row>
    <row r="173" spans="1:4">
      <c r="A173" s="33"/>
      <c r="B173" s="33"/>
      <c r="C173" s="33"/>
      <c r="D173" s="33"/>
    </row>
    <row r="174" spans="1:4">
      <c r="A174" s="43" t="s">
        <v>148</v>
      </c>
      <c r="B174" s="52">
        <v>0.12</v>
      </c>
      <c r="C174" s="33"/>
      <c r="D174" s="33"/>
    </row>
    <row r="175" spans="1:4">
      <c r="A175" s="43" t="s">
        <v>150</v>
      </c>
      <c r="B175" s="43">
        <v>5</v>
      </c>
      <c r="C175" s="33"/>
      <c r="D175" s="33"/>
    </row>
    <row r="176" spans="1:4">
      <c r="A176" s="43" t="s">
        <v>154</v>
      </c>
      <c r="B176" s="44">
        <v>-5000</v>
      </c>
      <c r="C176" s="33"/>
      <c r="D176" s="33"/>
    </row>
    <row r="177" spans="1:4">
      <c r="A177" s="43" t="s">
        <v>161</v>
      </c>
      <c r="B177" s="44">
        <v>0</v>
      </c>
      <c r="C177" s="33"/>
      <c r="D177" s="33"/>
    </row>
    <row r="178" spans="1:4">
      <c r="A178" s="43" t="s">
        <v>143</v>
      </c>
      <c r="B178" s="43">
        <v>0</v>
      </c>
      <c r="C178" s="33"/>
      <c r="D178" s="33"/>
    </row>
    <row r="179" spans="1:4">
      <c r="A179" s="33"/>
      <c r="B179" s="33"/>
      <c r="C179" s="33"/>
      <c r="D179" s="33"/>
    </row>
    <row r="180" spans="1:4">
      <c r="A180" s="43" t="s">
        <v>156</v>
      </c>
      <c r="B180" s="54">
        <f>+PMT(B174,B175,B176,B177,B178)</f>
        <v>1387.0486597052438</v>
      </c>
      <c r="C180" s="33"/>
      <c r="D180" s="33"/>
    </row>
    <row r="181" spans="1:4">
      <c r="A181" s="33"/>
      <c r="B181" s="33"/>
      <c r="C181" s="33"/>
      <c r="D181" s="33"/>
    </row>
    <row r="182" spans="1:4">
      <c r="A182" s="20" t="s">
        <v>163</v>
      </c>
      <c r="B182" s="33"/>
      <c r="C182" s="33"/>
      <c r="D182" s="33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:G132"/>
  <sheetViews>
    <sheetView workbookViewId="0"/>
  </sheetViews>
  <sheetFormatPr defaultRowHeight="15"/>
  <cols>
    <col min="1" max="1" width="16.7109375" customWidth="1"/>
    <col min="2" max="2" width="15.7109375" bestFit="1" customWidth="1"/>
    <col min="3" max="3" width="24.5703125" customWidth="1"/>
    <col min="6" max="6" width="12.5703125" bestFit="1" customWidth="1"/>
  </cols>
  <sheetData>
    <row r="1" spans="1:4" ht="26.25">
      <c r="A1" s="67" t="s">
        <v>172</v>
      </c>
      <c r="B1" s="33"/>
      <c r="C1" s="33"/>
      <c r="D1" s="33"/>
    </row>
    <row r="2" spans="1:4">
      <c r="A2" s="33" t="s">
        <v>232</v>
      </c>
      <c r="B2" s="33"/>
      <c r="C2" s="33"/>
      <c r="D2" s="33"/>
    </row>
    <row r="3" spans="1:4">
      <c r="A3" s="33" t="s">
        <v>231</v>
      </c>
      <c r="B3" s="33"/>
      <c r="C3" s="33"/>
      <c r="D3" s="33"/>
    </row>
    <row r="4" spans="1:4">
      <c r="A4" s="33"/>
      <c r="B4" s="33"/>
      <c r="C4" s="33"/>
      <c r="D4" s="33"/>
    </row>
    <row r="5" spans="1:4" ht="15.75">
      <c r="A5" s="63" t="s">
        <v>173</v>
      </c>
      <c r="B5" s="33"/>
      <c r="C5" s="33"/>
      <c r="D5" s="33"/>
    </row>
    <row r="6" spans="1:4">
      <c r="A6" s="49" t="s">
        <v>199</v>
      </c>
      <c r="B6" s="33"/>
      <c r="C6" s="33"/>
      <c r="D6" s="33"/>
    </row>
    <row r="7" spans="1:4">
      <c r="A7" s="55" t="s">
        <v>240</v>
      </c>
      <c r="B7" s="55" t="s">
        <v>175</v>
      </c>
      <c r="C7" s="55" t="s">
        <v>236</v>
      </c>
      <c r="D7" s="33"/>
    </row>
    <row r="8" spans="1:4">
      <c r="A8" s="66">
        <v>1</v>
      </c>
      <c r="B8" s="56">
        <v>10</v>
      </c>
      <c r="C8" s="62">
        <f>+A8*B8</f>
        <v>10</v>
      </c>
      <c r="D8" s="33"/>
    </row>
    <row r="9" spans="1:4">
      <c r="A9" s="20"/>
      <c r="B9" s="33"/>
      <c r="C9" s="33"/>
      <c r="D9" s="33"/>
    </row>
    <row r="10" spans="1:4">
      <c r="A10" s="49" t="s">
        <v>197</v>
      </c>
      <c r="B10" s="33"/>
      <c r="C10" s="33"/>
      <c r="D10" s="33"/>
    </row>
    <row r="11" spans="1:4">
      <c r="A11" s="55" t="s">
        <v>237</v>
      </c>
      <c r="B11" s="55" t="s">
        <v>175</v>
      </c>
      <c r="C11" s="55" t="s">
        <v>241</v>
      </c>
      <c r="D11" s="33"/>
    </row>
    <row r="12" spans="1:4">
      <c r="A12" s="66">
        <v>15</v>
      </c>
      <c r="B12" s="56">
        <v>0.1</v>
      </c>
      <c r="C12" s="62">
        <f>+A12*B12</f>
        <v>1.5</v>
      </c>
      <c r="D12" s="33"/>
    </row>
    <row r="13" spans="1:4">
      <c r="A13" s="20"/>
      <c r="B13" s="33"/>
      <c r="C13" s="33"/>
      <c r="D13" s="33"/>
    </row>
    <row r="14" spans="1:4">
      <c r="A14" s="49" t="s">
        <v>233</v>
      </c>
      <c r="B14" s="33"/>
      <c r="C14" s="33"/>
      <c r="D14" s="33"/>
    </row>
    <row r="15" spans="1:4">
      <c r="A15" s="55" t="s">
        <v>237</v>
      </c>
      <c r="B15" s="55" t="s">
        <v>175</v>
      </c>
      <c r="C15" s="55" t="s">
        <v>238</v>
      </c>
      <c r="D15" s="33"/>
    </row>
    <row r="16" spans="1:4">
      <c r="A16" s="66">
        <v>5000</v>
      </c>
      <c r="B16" s="56">
        <v>1000</v>
      </c>
      <c r="C16" s="62">
        <f>+A16/B16</f>
        <v>5</v>
      </c>
      <c r="D16" s="33"/>
    </row>
    <row r="17" spans="1:4">
      <c r="A17" s="20"/>
      <c r="B17" s="33"/>
      <c r="C17" s="33"/>
      <c r="D17" s="33"/>
    </row>
    <row r="18" spans="1:4">
      <c r="A18" s="49" t="s">
        <v>234</v>
      </c>
      <c r="B18" s="33"/>
      <c r="C18" s="33"/>
      <c r="D18" s="33"/>
    </row>
    <row r="19" spans="1:4">
      <c r="A19" s="55" t="s">
        <v>239</v>
      </c>
      <c r="B19" s="55" t="s">
        <v>175</v>
      </c>
      <c r="C19" s="55" t="s">
        <v>236</v>
      </c>
      <c r="D19" s="33"/>
    </row>
    <row r="20" spans="1:4">
      <c r="A20" s="66">
        <v>3</v>
      </c>
      <c r="B20" s="56">
        <v>1000</v>
      </c>
      <c r="C20" s="62">
        <f>+A20*B20</f>
        <v>3000</v>
      </c>
      <c r="D20" s="33"/>
    </row>
    <row r="21" spans="1:4">
      <c r="A21" s="20"/>
      <c r="B21" s="33"/>
      <c r="C21" s="33"/>
      <c r="D21" s="33"/>
    </row>
    <row r="22" spans="1:4">
      <c r="A22" s="49" t="s">
        <v>200</v>
      </c>
      <c r="B22" s="33"/>
      <c r="C22" s="33"/>
      <c r="D22" s="33"/>
    </row>
    <row r="23" spans="1:4">
      <c r="A23" s="55" t="s">
        <v>174</v>
      </c>
      <c r="B23" s="55" t="s">
        <v>175</v>
      </c>
      <c r="C23" s="55" t="s">
        <v>236</v>
      </c>
      <c r="D23" s="33"/>
    </row>
    <row r="24" spans="1:4">
      <c r="A24" s="66">
        <v>1</v>
      </c>
      <c r="B24" s="56">
        <v>25.4</v>
      </c>
      <c r="C24" s="62">
        <f>+A24*B24</f>
        <v>25.4</v>
      </c>
      <c r="D24" s="33"/>
    </row>
    <row r="25" spans="1:4">
      <c r="A25" s="57"/>
      <c r="B25" s="58"/>
      <c r="C25" s="57"/>
      <c r="D25" s="33"/>
    </row>
    <row r="26" spans="1:4">
      <c r="A26" s="49" t="s">
        <v>201</v>
      </c>
      <c r="B26" s="33"/>
      <c r="C26" s="33"/>
      <c r="D26" s="33"/>
    </row>
    <row r="27" spans="1:4">
      <c r="A27" s="55" t="s">
        <v>237</v>
      </c>
      <c r="B27" s="55" t="s">
        <v>175</v>
      </c>
      <c r="C27" s="55" t="s">
        <v>176</v>
      </c>
      <c r="D27" s="33"/>
    </row>
    <row r="28" spans="1:4">
      <c r="A28" s="66">
        <v>1</v>
      </c>
      <c r="B28" s="56">
        <v>25.4</v>
      </c>
      <c r="C28" s="62">
        <f>+A28/B28</f>
        <v>3.937007874015748E-2</v>
      </c>
      <c r="D28" s="33"/>
    </row>
    <row r="29" spans="1:4">
      <c r="A29" s="57"/>
      <c r="B29" s="58"/>
      <c r="C29" s="57"/>
      <c r="D29" s="33"/>
    </row>
    <row r="30" spans="1:4">
      <c r="A30" s="49" t="s">
        <v>202</v>
      </c>
      <c r="B30" s="33"/>
      <c r="C30" s="33"/>
      <c r="D30" s="33"/>
    </row>
    <row r="31" spans="1:4">
      <c r="A31" s="55" t="s">
        <v>174</v>
      </c>
      <c r="B31" s="55" t="s">
        <v>175</v>
      </c>
      <c r="C31" s="55" t="s">
        <v>241</v>
      </c>
      <c r="D31" s="33"/>
    </row>
    <row r="32" spans="1:4">
      <c r="A32" s="66">
        <v>5</v>
      </c>
      <c r="B32" s="56">
        <v>2.54</v>
      </c>
      <c r="C32" s="62">
        <f>+A32*B32</f>
        <v>12.7</v>
      </c>
      <c r="D32" s="33"/>
    </row>
    <row r="33" spans="1:4">
      <c r="A33" s="57"/>
      <c r="B33" s="58"/>
      <c r="C33" s="57"/>
      <c r="D33" s="33"/>
    </row>
    <row r="34" spans="1:4">
      <c r="A34" s="49" t="s">
        <v>203</v>
      </c>
      <c r="B34" s="33"/>
      <c r="C34" s="33"/>
      <c r="D34" s="33"/>
    </row>
    <row r="35" spans="1:4">
      <c r="A35" s="55" t="s">
        <v>240</v>
      </c>
      <c r="B35" s="55" t="s">
        <v>175</v>
      </c>
      <c r="C35" s="55" t="s">
        <v>176</v>
      </c>
      <c r="D35" s="33"/>
    </row>
    <row r="36" spans="1:4">
      <c r="A36" s="66">
        <v>3</v>
      </c>
      <c r="B36" s="56">
        <v>2.54</v>
      </c>
      <c r="C36" s="62">
        <f>+A36/B36</f>
        <v>1.1811023622047243</v>
      </c>
      <c r="D36" s="33"/>
    </row>
    <row r="37" spans="1:4">
      <c r="A37" s="57"/>
      <c r="B37" s="58"/>
      <c r="C37" s="57"/>
      <c r="D37" s="33"/>
    </row>
    <row r="38" spans="1:4">
      <c r="A38" s="49" t="s">
        <v>204</v>
      </c>
      <c r="B38" s="33"/>
      <c r="C38" s="33"/>
      <c r="D38" s="33"/>
    </row>
    <row r="39" spans="1:4">
      <c r="A39" s="55" t="s">
        <v>177</v>
      </c>
      <c r="B39" s="55" t="s">
        <v>175</v>
      </c>
      <c r="C39" s="55" t="s">
        <v>236</v>
      </c>
      <c r="D39" s="33"/>
    </row>
    <row r="40" spans="1:4">
      <c r="A40" s="66">
        <v>1</v>
      </c>
      <c r="B40" s="56">
        <v>304.8</v>
      </c>
      <c r="C40" s="62">
        <f>+A40*B40</f>
        <v>304.8</v>
      </c>
      <c r="D40" s="33"/>
    </row>
    <row r="41" spans="1:4">
      <c r="A41" s="57"/>
      <c r="B41" s="58"/>
      <c r="C41" s="57"/>
      <c r="D41" s="33"/>
    </row>
    <row r="42" spans="1:4">
      <c r="A42" s="49" t="s">
        <v>205</v>
      </c>
      <c r="B42" s="33"/>
      <c r="C42" s="33"/>
      <c r="D42" s="33"/>
    </row>
    <row r="43" spans="1:4">
      <c r="A43" s="55" t="s">
        <v>237</v>
      </c>
      <c r="B43" s="55" t="s">
        <v>175</v>
      </c>
      <c r="C43" s="55" t="s">
        <v>178</v>
      </c>
      <c r="D43" s="33"/>
    </row>
    <row r="44" spans="1:4">
      <c r="A44" s="66">
        <v>500</v>
      </c>
      <c r="B44" s="56">
        <v>304.8</v>
      </c>
      <c r="C44" s="62">
        <f>+A44/B44</f>
        <v>1.6404199475065617</v>
      </c>
      <c r="D44" s="33"/>
    </row>
    <row r="45" spans="1:4">
      <c r="A45" s="57"/>
      <c r="B45" s="58"/>
      <c r="C45" s="57"/>
      <c r="D45" s="33"/>
    </row>
    <row r="46" spans="1:4">
      <c r="A46" s="49" t="s">
        <v>206</v>
      </c>
      <c r="B46" s="33"/>
      <c r="C46" s="33"/>
      <c r="D46" s="33"/>
    </row>
    <row r="47" spans="1:4">
      <c r="A47" s="55" t="s">
        <v>179</v>
      </c>
      <c r="B47" s="55" t="s">
        <v>175</v>
      </c>
      <c r="C47" s="55" t="s">
        <v>242</v>
      </c>
      <c r="D47" s="33"/>
    </row>
    <row r="48" spans="1:4">
      <c r="A48" s="66">
        <v>50</v>
      </c>
      <c r="B48" s="56">
        <v>1.6093440000000001</v>
      </c>
      <c r="C48" s="62">
        <f>+B48*A48</f>
        <v>80.467200000000005</v>
      </c>
      <c r="D48" s="33"/>
    </row>
    <row r="49" spans="1:4">
      <c r="A49" s="33"/>
      <c r="B49" s="58"/>
      <c r="C49" s="33"/>
      <c r="D49" s="33"/>
    </row>
    <row r="50" spans="1:4">
      <c r="A50" s="49" t="s">
        <v>207</v>
      </c>
      <c r="B50" s="33"/>
      <c r="C50" s="33"/>
      <c r="D50" s="33"/>
    </row>
    <row r="51" spans="1:4">
      <c r="A51" s="55" t="s">
        <v>243</v>
      </c>
      <c r="B51" s="55" t="s">
        <v>175</v>
      </c>
      <c r="C51" s="55" t="s">
        <v>180</v>
      </c>
      <c r="D51" s="33"/>
    </row>
    <row r="52" spans="1:4">
      <c r="A52" s="66">
        <v>100</v>
      </c>
      <c r="B52" s="56">
        <v>1.6093440000000001</v>
      </c>
      <c r="C52" s="62">
        <f>+A52/B52</f>
        <v>62.137119223733393</v>
      </c>
      <c r="D52" s="33"/>
    </row>
    <row r="53" spans="1:4">
      <c r="A53" s="33"/>
      <c r="B53" s="58"/>
      <c r="C53" s="33"/>
      <c r="D53" s="33"/>
    </row>
    <row r="54" spans="1:4">
      <c r="A54" s="33"/>
      <c r="B54" s="33"/>
      <c r="C54" s="33"/>
      <c r="D54" s="33"/>
    </row>
    <row r="55" spans="1:4" ht="15.75">
      <c r="A55" s="63" t="s">
        <v>181</v>
      </c>
      <c r="B55" s="33"/>
      <c r="C55" s="33"/>
      <c r="D55" s="33"/>
    </row>
    <row r="56" spans="1:4">
      <c r="A56" s="49" t="s">
        <v>248</v>
      </c>
      <c r="B56" s="33"/>
      <c r="C56" s="33"/>
      <c r="D56" s="33"/>
    </row>
    <row r="57" spans="1:4">
      <c r="A57" s="55" t="s">
        <v>183</v>
      </c>
      <c r="B57" s="55" t="s">
        <v>175</v>
      </c>
      <c r="C57" s="55" t="s">
        <v>193</v>
      </c>
      <c r="D57" s="33"/>
    </row>
    <row r="58" spans="1:4">
      <c r="A58" s="66">
        <v>1000</v>
      </c>
      <c r="B58" s="56">
        <v>1000</v>
      </c>
      <c r="C58" s="62">
        <f>+A58/B58</f>
        <v>1</v>
      </c>
      <c r="D58" s="33"/>
    </row>
    <row r="59" spans="1:4" ht="15.75">
      <c r="A59" s="63"/>
      <c r="B59" s="33"/>
      <c r="C59" s="33"/>
      <c r="D59" s="33"/>
    </row>
    <row r="60" spans="1:4">
      <c r="A60" s="49" t="s">
        <v>249</v>
      </c>
      <c r="B60" s="33"/>
      <c r="C60" s="33"/>
      <c r="D60" s="33"/>
    </row>
    <row r="61" spans="1:4">
      <c r="A61" s="55" t="s">
        <v>189</v>
      </c>
      <c r="B61" s="55" t="s">
        <v>175</v>
      </c>
      <c r="C61" s="55" t="s">
        <v>187</v>
      </c>
      <c r="D61" s="33"/>
    </row>
    <row r="62" spans="1:4">
      <c r="A62" s="66">
        <v>1</v>
      </c>
      <c r="B62" s="56">
        <v>1000</v>
      </c>
      <c r="C62" s="62">
        <f>+A62*B62</f>
        <v>1000</v>
      </c>
      <c r="D62" s="33"/>
    </row>
    <row r="63" spans="1:4" ht="15.75">
      <c r="A63" s="63"/>
      <c r="B63" s="33"/>
      <c r="C63" s="33"/>
      <c r="D63" s="33"/>
    </row>
    <row r="64" spans="1:4">
      <c r="A64" s="49" t="s">
        <v>182</v>
      </c>
      <c r="B64" s="33"/>
      <c r="C64" s="33"/>
      <c r="D64" s="33"/>
    </row>
    <row r="65" spans="1:4">
      <c r="A65" s="55" t="s">
        <v>183</v>
      </c>
      <c r="B65" s="55" t="s">
        <v>175</v>
      </c>
      <c r="C65" s="55" t="s">
        <v>184</v>
      </c>
      <c r="D65" s="33"/>
    </row>
    <row r="66" spans="1:4">
      <c r="A66" s="66">
        <v>100</v>
      </c>
      <c r="B66" s="56">
        <v>3.5274E-2</v>
      </c>
      <c r="C66" s="62">
        <f>+A66*B66</f>
        <v>3.5274000000000001</v>
      </c>
      <c r="D66" s="33"/>
    </row>
    <row r="67" spans="1:4">
      <c r="A67" s="33"/>
      <c r="B67" s="33"/>
      <c r="C67" s="33"/>
      <c r="D67" s="33"/>
    </row>
    <row r="68" spans="1:4">
      <c r="A68" s="49" t="s">
        <v>185</v>
      </c>
      <c r="B68" s="33"/>
      <c r="C68" s="33"/>
      <c r="D68" s="33"/>
    </row>
    <row r="69" spans="1:4">
      <c r="A69" s="55" t="s">
        <v>186</v>
      </c>
      <c r="B69" s="55" t="s">
        <v>175</v>
      </c>
      <c r="C69" s="55" t="s">
        <v>187</v>
      </c>
      <c r="D69" s="33"/>
    </row>
    <row r="70" spans="1:4">
      <c r="A70" s="66">
        <v>10</v>
      </c>
      <c r="B70" s="56">
        <v>3.5274E-2</v>
      </c>
      <c r="C70" s="62">
        <f>+A70/B70</f>
        <v>283.49492544083461</v>
      </c>
      <c r="D70" s="33"/>
    </row>
    <row r="71" spans="1:4">
      <c r="A71" s="33"/>
      <c r="B71" s="33"/>
      <c r="C71" s="33"/>
      <c r="D71" s="33"/>
    </row>
    <row r="72" spans="1:4">
      <c r="A72" s="49" t="s">
        <v>188</v>
      </c>
      <c r="B72" s="33"/>
      <c r="C72" s="33"/>
      <c r="D72" s="33"/>
    </row>
    <row r="73" spans="1:4">
      <c r="A73" s="55" t="s">
        <v>189</v>
      </c>
      <c r="B73" s="55" t="s">
        <v>175</v>
      </c>
      <c r="C73" s="55" t="s">
        <v>190</v>
      </c>
      <c r="D73" s="33"/>
    </row>
    <row r="74" spans="1:4">
      <c r="A74" s="66">
        <v>1</v>
      </c>
      <c r="B74" s="56">
        <v>2.2046226</v>
      </c>
      <c r="C74" s="62">
        <f>+A74*B74</f>
        <v>2.2046226</v>
      </c>
      <c r="D74" s="33"/>
    </row>
    <row r="75" spans="1:4">
      <c r="A75" s="33"/>
      <c r="B75" s="33"/>
      <c r="C75" s="33"/>
      <c r="D75" s="33"/>
    </row>
    <row r="76" spans="1:4">
      <c r="A76" s="49" t="s">
        <v>191</v>
      </c>
      <c r="B76" s="33"/>
      <c r="C76" s="33"/>
      <c r="D76" s="33"/>
    </row>
    <row r="77" spans="1:4">
      <c r="A77" s="55" t="s">
        <v>192</v>
      </c>
      <c r="B77" s="55" t="s">
        <v>175</v>
      </c>
      <c r="C77" s="55" t="s">
        <v>193</v>
      </c>
      <c r="D77" s="33"/>
    </row>
    <row r="78" spans="1:4">
      <c r="A78" s="66">
        <v>5</v>
      </c>
      <c r="B78" s="56">
        <v>2.2046226</v>
      </c>
      <c r="C78" s="62">
        <f>+A78/B78</f>
        <v>2.2679618724764956</v>
      </c>
      <c r="D78" s="33"/>
    </row>
    <row r="79" spans="1:4">
      <c r="A79" s="33"/>
      <c r="B79" s="58"/>
      <c r="C79" s="33"/>
      <c r="D79" s="33"/>
    </row>
    <row r="80" spans="1:4">
      <c r="A80" s="33"/>
      <c r="B80" s="33"/>
      <c r="C80" s="33"/>
      <c r="D80" s="33"/>
    </row>
    <row r="81" spans="1:4" ht="15.75">
      <c r="A81" s="63" t="s">
        <v>194</v>
      </c>
      <c r="B81" s="33"/>
      <c r="C81" s="33"/>
      <c r="D81" s="33"/>
    </row>
    <row r="82" spans="1:4">
      <c r="A82" s="49" t="s">
        <v>208</v>
      </c>
      <c r="B82" s="33"/>
      <c r="C82" s="33"/>
      <c r="D82" s="33"/>
    </row>
    <row r="83" spans="1:4">
      <c r="A83" s="55" t="s">
        <v>195</v>
      </c>
      <c r="B83" s="55" t="s">
        <v>175</v>
      </c>
      <c r="C83" s="55" t="s">
        <v>244</v>
      </c>
      <c r="D83" s="33"/>
    </row>
    <row r="84" spans="1:4">
      <c r="A84" s="66">
        <v>1</v>
      </c>
      <c r="B84" s="56">
        <v>4046.8564219999998</v>
      </c>
      <c r="C84" s="62">
        <f>+A84*B84</f>
        <v>4046.8564219999998</v>
      </c>
      <c r="D84" s="33"/>
    </row>
    <row r="85" spans="1:4">
      <c r="A85" s="33"/>
      <c r="B85" s="33"/>
      <c r="C85" s="33"/>
      <c r="D85" s="33"/>
    </row>
    <row r="86" spans="1:4">
      <c r="A86" s="49" t="s">
        <v>209</v>
      </c>
      <c r="B86" s="33"/>
      <c r="C86" s="33"/>
      <c r="D86" s="33"/>
    </row>
    <row r="87" spans="1:4">
      <c r="A87" s="55" t="s">
        <v>210</v>
      </c>
      <c r="B87" s="55" t="s">
        <v>175</v>
      </c>
      <c r="C87" s="55" t="s">
        <v>196</v>
      </c>
      <c r="D87" s="33"/>
    </row>
    <row r="88" spans="1:4">
      <c r="A88" s="66">
        <v>5000</v>
      </c>
      <c r="B88" s="56">
        <v>4046.8564219999998</v>
      </c>
      <c r="C88" s="62">
        <f>+A88/B88</f>
        <v>1.2355269074579489</v>
      </c>
      <c r="D88" s="33"/>
    </row>
    <row r="89" spans="1:4">
      <c r="A89" s="59"/>
      <c r="B89" s="60"/>
      <c r="C89" s="61"/>
      <c r="D89" s="33"/>
    </row>
    <row r="90" spans="1:4">
      <c r="A90" s="49" t="s">
        <v>211</v>
      </c>
      <c r="B90" s="33"/>
      <c r="C90" s="33"/>
      <c r="D90" s="33"/>
    </row>
    <row r="91" spans="1:4">
      <c r="A91" s="55" t="s">
        <v>195</v>
      </c>
      <c r="B91" s="55" t="s">
        <v>175</v>
      </c>
      <c r="C91" s="55" t="s">
        <v>244</v>
      </c>
      <c r="D91" s="33"/>
    </row>
    <row r="92" spans="1:4">
      <c r="A92" s="66">
        <v>1</v>
      </c>
      <c r="B92" s="56">
        <v>10000</v>
      </c>
      <c r="C92" s="62">
        <f>+A92*B92</f>
        <v>10000</v>
      </c>
      <c r="D92" s="33"/>
    </row>
    <row r="93" spans="1:4">
      <c r="A93" s="33"/>
      <c r="B93" s="33"/>
      <c r="C93" s="33"/>
      <c r="D93" s="33"/>
    </row>
    <row r="94" spans="1:4">
      <c r="A94" s="49" t="s">
        <v>212</v>
      </c>
      <c r="B94" s="33"/>
      <c r="C94" s="33"/>
      <c r="D94" s="33"/>
    </row>
    <row r="95" spans="1:4">
      <c r="A95" s="55" t="s">
        <v>210</v>
      </c>
      <c r="B95" s="55" t="s">
        <v>175</v>
      </c>
      <c r="C95" s="55" t="s">
        <v>235</v>
      </c>
      <c r="D95" s="33"/>
    </row>
    <row r="96" spans="1:4">
      <c r="A96" s="66">
        <v>5000</v>
      </c>
      <c r="B96" s="56">
        <v>10000</v>
      </c>
      <c r="C96" s="62">
        <f>+A96/B96</f>
        <v>0.5</v>
      </c>
      <c r="D96" s="33"/>
    </row>
    <row r="97" spans="1:4">
      <c r="A97" s="59"/>
      <c r="B97" s="60"/>
      <c r="C97" s="61"/>
      <c r="D97" s="33"/>
    </row>
    <row r="99" spans="1:4" ht="15.75">
      <c r="A99" s="63" t="s">
        <v>230</v>
      </c>
      <c r="B99" s="33"/>
      <c r="C99" s="33"/>
    </row>
    <row r="100" spans="1:4">
      <c r="A100" s="49" t="s">
        <v>198</v>
      </c>
      <c r="B100" s="33"/>
      <c r="C100" s="33"/>
    </row>
    <row r="101" spans="1:4">
      <c r="A101" s="55" t="s">
        <v>245</v>
      </c>
      <c r="B101" s="55" t="s">
        <v>175</v>
      </c>
      <c r="C101" s="55" t="s">
        <v>213</v>
      </c>
    </row>
    <row r="102" spans="1:4">
      <c r="A102" s="66">
        <v>1000</v>
      </c>
      <c r="B102" s="56">
        <v>1E-3</v>
      </c>
      <c r="C102" s="62">
        <f>+A102*B102</f>
        <v>1</v>
      </c>
    </row>
    <row r="103" spans="1:4">
      <c r="A103" s="33"/>
      <c r="B103" s="33"/>
      <c r="C103" s="33"/>
    </row>
    <row r="104" spans="1:4">
      <c r="A104" s="49" t="s">
        <v>214</v>
      </c>
      <c r="B104" s="33"/>
      <c r="C104" s="33"/>
    </row>
    <row r="105" spans="1:4">
      <c r="A105" s="55" t="s">
        <v>183</v>
      </c>
      <c r="B105" s="55" t="s">
        <v>175</v>
      </c>
      <c r="C105" s="55" t="s">
        <v>246</v>
      </c>
    </row>
    <row r="106" spans="1:4">
      <c r="A106" s="66">
        <v>100</v>
      </c>
      <c r="B106" s="56">
        <v>1</v>
      </c>
      <c r="C106" s="62">
        <f>+A106*B106</f>
        <v>100</v>
      </c>
    </row>
    <row r="107" spans="1:4">
      <c r="A107" s="33"/>
      <c r="B107" s="33"/>
      <c r="C107" s="33"/>
    </row>
    <row r="108" spans="1:4">
      <c r="A108" s="49" t="s">
        <v>215</v>
      </c>
      <c r="B108" s="33"/>
      <c r="C108" s="33"/>
    </row>
    <row r="109" spans="1:4">
      <c r="A109" s="55" t="s">
        <v>247</v>
      </c>
      <c r="B109" s="55" t="s">
        <v>175</v>
      </c>
      <c r="C109" s="55" t="s">
        <v>216</v>
      </c>
    </row>
    <row r="110" spans="1:4">
      <c r="A110" s="66">
        <v>1</v>
      </c>
      <c r="B110" s="56">
        <v>1.759754</v>
      </c>
      <c r="C110" s="62">
        <f>+A110*B110</f>
        <v>1.759754</v>
      </c>
    </row>
    <row r="112" spans="1:4">
      <c r="A112" s="49" t="s">
        <v>217</v>
      </c>
      <c r="B112" s="33"/>
      <c r="C112" s="33"/>
    </row>
    <row r="113" spans="1:3">
      <c r="A113" s="55" t="s">
        <v>218</v>
      </c>
      <c r="B113" s="55" t="s">
        <v>175</v>
      </c>
      <c r="C113" s="55" t="s">
        <v>213</v>
      </c>
    </row>
    <row r="114" spans="1:3">
      <c r="A114" s="66">
        <v>1</v>
      </c>
      <c r="B114" s="56">
        <v>0.56826100000000002</v>
      </c>
      <c r="C114" s="62">
        <f>+A114*B114</f>
        <v>0.56826100000000002</v>
      </c>
    </row>
    <row r="116" spans="1:3">
      <c r="A116" s="49" t="s">
        <v>220</v>
      </c>
      <c r="B116" s="33"/>
      <c r="C116" s="33"/>
    </row>
    <row r="117" spans="1:3">
      <c r="A117" s="55" t="s">
        <v>221</v>
      </c>
      <c r="B117" s="55" t="s">
        <v>175</v>
      </c>
      <c r="C117" s="55" t="s">
        <v>213</v>
      </c>
    </row>
    <row r="118" spans="1:3">
      <c r="A118" s="66">
        <v>1</v>
      </c>
      <c r="B118" s="56">
        <v>4.5460900000000004</v>
      </c>
      <c r="C118" s="62">
        <f>+A118*B118</f>
        <v>4.5460900000000004</v>
      </c>
    </row>
    <row r="120" spans="1:3">
      <c r="A120" s="49" t="s">
        <v>219</v>
      </c>
      <c r="B120" s="33"/>
      <c r="C120" s="33"/>
    </row>
    <row r="121" spans="1:3">
      <c r="A121" s="55" t="s">
        <v>247</v>
      </c>
      <c r="B121" s="55" t="s">
        <v>175</v>
      </c>
      <c r="C121" s="55" t="s">
        <v>222</v>
      </c>
    </row>
    <row r="122" spans="1:3">
      <c r="A122" s="66">
        <v>30</v>
      </c>
      <c r="B122" s="56">
        <v>0.2199691574</v>
      </c>
      <c r="C122" s="62">
        <f>+A122*B122</f>
        <v>6.5990747220000001</v>
      </c>
    </row>
    <row r="125" spans="1:3" ht="15.75">
      <c r="A125" s="63" t="s">
        <v>223</v>
      </c>
    </row>
    <row r="126" spans="1:3">
      <c r="A126" s="49" t="s">
        <v>224</v>
      </c>
      <c r="B126" s="33"/>
      <c r="C126" s="33"/>
    </row>
    <row r="127" spans="1:3">
      <c r="A127" s="55" t="s">
        <v>225</v>
      </c>
      <c r="B127" s="55" t="s">
        <v>175</v>
      </c>
      <c r="C127" s="55" t="s">
        <v>226</v>
      </c>
    </row>
    <row r="128" spans="1:3">
      <c r="A128" s="66">
        <v>20</v>
      </c>
      <c r="B128" s="56">
        <f>+A128*1.8</f>
        <v>36</v>
      </c>
      <c r="C128" s="62">
        <f>+B128+32</f>
        <v>68</v>
      </c>
    </row>
    <row r="129" spans="1:7">
      <c r="B129" s="4"/>
    </row>
    <row r="130" spans="1:7">
      <c r="A130" s="49" t="s">
        <v>227</v>
      </c>
      <c r="B130" s="45"/>
      <c r="C130" s="33"/>
    </row>
    <row r="131" spans="1:7">
      <c r="A131" s="55" t="s">
        <v>228</v>
      </c>
      <c r="B131" s="55" t="s">
        <v>175</v>
      </c>
      <c r="C131" s="55" t="s">
        <v>229</v>
      </c>
    </row>
    <row r="132" spans="1:7">
      <c r="A132" s="66">
        <v>68</v>
      </c>
      <c r="B132" s="56">
        <f>+A132-32</f>
        <v>36</v>
      </c>
      <c r="C132" s="62">
        <f>+B132*0.55555</f>
        <v>19.9998</v>
      </c>
      <c r="F132" s="65"/>
      <c r="G132" s="64"/>
    </row>
  </sheetData>
  <pageMargins left="0.7" right="0.7" top="0.75" bottom="0.75" header="0.3" footer="0.3"/>
  <pageSetup paperSize="9" orientation="portrait" horizontalDpi="4294967293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>
  <dimension ref="A1:E180"/>
  <sheetViews>
    <sheetView showGridLines="0" workbookViewId="0"/>
  </sheetViews>
  <sheetFormatPr defaultRowHeight="15"/>
  <cols>
    <col min="1" max="1" width="29.5703125" customWidth="1"/>
    <col min="2" max="2" width="7.140625" customWidth="1"/>
    <col min="3" max="3" width="0.85546875" customWidth="1"/>
    <col min="4" max="5" width="7.140625" customWidth="1"/>
  </cols>
  <sheetData>
    <row r="1" spans="1:5" ht="26.25">
      <c r="A1" s="67" t="s">
        <v>308</v>
      </c>
      <c r="E1" s="70"/>
    </row>
    <row r="2" spans="1:5">
      <c r="E2" s="70"/>
    </row>
    <row r="3" spans="1:5">
      <c r="A3" s="76" t="s">
        <v>256</v>
      </c>
      <c r="B3" s="73"/>
      <c r="C3" s="73"/>
      <c r="D3" s="73"/>
      <c r="E3" s="70"/>
    </row>
    <row r="4" spans="1:5">
      <c r="A4" t="s">
        <v>264</v>
      </c>
      <c r="B4" s="72" t="s">
        <v>252</v>
      </c>
      <c r="C4" s="75"/>
      <c r="D4" s="72" t="s">
        <v>257</v>
      </c>
      <c r="E4" s="70"/>
    </row>
    <row r="5" spans="1:5">
      <c r="A5" t="s">
        <v>259</v>
      </c>
      <c r="B5" s="72" t="s">
        <v>252</v>
      </c>
      <c r="C5" s="75"/>
      <c r="D5" s="72" t="s">
        <v>258</v>
      </c>
      <c r="E5" s="70"/>
    </row>
    <row r="6" spans="1:5">
      <c r="A6" t="s">
        <v>260</v>
      </c>
      <c r="B6" s="72" t="s">
        <v>261</v>
      </c>
      <c r="C6" s="75"/>
      <c r="D6" s="71"/>
      <c r="E6" s="70"/>
    </row>
    <row r="7" spans="1:5">
      <c r="A7" t="s">
        <v>262</v>
      </c>
      <c r="B7" s="72" t="s">
        <v>252</v>
      </c>
      <c r="C7" s="75"/>
      <c r="D7" s="72" t="s">
        <v>263</v>
      </c>
      <c r="E7" s="70"/>
    </row>
    <row r="8" spans="1:5">
      <c r="A8" t="s">
        <v>265</v>
      </c>
      <c r="B8" s="72" t="s">
        <v>252</v>
      </c>
      <c r="C8" s="75"/>
      <c r="D8" s="72" t="s">
        <v>266</v>
      </c>
      <c r="E8" s="70"/>
    </row>
    <row r="9" spans="1:5">
      <c r="A9" t="s">
        <v>267</v>
      </c>
      <c r="B9" s="72" t="s">
        <v>252</v>
      </c>
      <c r="C9" s="75"/>
      <c r="D9" s="72" t="s">
        <v>268</v>
      </c>
      <c r="E9" s="70"/>
    </row>
    <row r="10" spans="1:5">
      <c r="A10" t="s">
        <v>269</v>
      </c>
      <c r="B10" s="72" t="s">
        <v>270</v>
      </c>
      <c r="C10" s="75"/>
      <c r="D10" s="72" t="s">
        <v>268</v>
      </c>
      <c r="E10" s="70"/>
    </row>
    <row r="11" spans="1:5">
      <c r="B11" s="71"/>
      <c r="C11" s="75"/>
      <c r="D11" s="71"/>
      <c r="E11" s="70"/>
    </row>
    <row r="12" spans="1:5">
      <c r="B12" s="71"/>
      <c r="C12" s="75"/>
      <c r="D12" s="71"/>
      <c r="E12" s="70"/>
    </row>
    <row r="13" spans="1:5">
      <c r="A13" s="76" t="s">
        <v>279</v>
      </c>
      <c r="B13" s="72"/>
      <c r="C13" s="72"/>
      <c r="D13" s="72"/>
      <c r="E13" s="70"/>
    </row>
    <row r="14" spans="1:5">
      <c r="A14" t="s">
        <v>285</v>
      </c>
      <c r="B14" s="72" t="s">
        <v>252</v>
      </c>
      <c r="C14" s="75"/>
      <c r="D14" s="72" t="s">
        <v>284</v>
      </c>
      <c r="E14" s="70"/>
    </row>
    <row r="15" spans="1:5">
      <c r="A15" t="s">
        <v>287</v>
      </c>
      <c r="B15" s="72" t="s">
        <v>284</v>
      </c>
      <c r="C15" s="75"/>
      <c r="D15" s="70"/>
      <c r="E15" s="70"/>
    </row>
    <row r="16" spans="1:5">
      <c r="A16" t="s">
        <v>282</v>
      </c>
      <c r="B16" s="72" t="s">
        <v>252</v>
      </c>
      <c r="C16" s="75"/>
      <c r="D16" s="24"/>
      <c r="E16" s="70"/>
    </row>
    <row r="17" spans="1:5">
      <c r="A17" t="s">
        <v>280</v>
      </c>
      <c r="B17" s="72" t="s">
        <v>252</v>
      </c>
      <c r="C17" s="75"/>
      <c r="D17" s="73"/>
      <c r="E17" s="70"/>
    </row>
    <row r="18" spans="1:5">
      <c r="A18" t="s">
        <v>283</v>
      </c>
      <c r="B18" s="72" t="s">
        <v>252</v>
      </c>
      <c r="C18" s="75"/>
      <c r="D18" s="73"/>
      <c r="E18" s="70"/>
    </row>
    <row r="19" spans="1:5">
      <c r="A19" t="s">
        <v>281</v>
      </c>
      <c r="B19" s="72" t="s">
        <v>252</v>
      </c>
      <c r="C19" s="75"/>
      <c r="D19" s="73"/>
      <c r="E19" s="70"/>
    </row>
    <row r="20" spans="1:5">
      <c r="A20" t="s">
        <v>286</v>
      </c>
      <c r="B20" s="72" t="s">
        <v>252</v>
      </c>
      <c r="C20" s="75"/>
      <c r="D20" s="72" t="s">
        <v>288</v>
      </c>
      <c r="E20" s="70"/>
    </row>
    <row r="21" spans="1:5">
      <c r="B21" s="71"/>
      <c r="C21" s="75"/>
      <c r="D21" s="70"/>
      <c r="E21" s="70"/>
    </row>
    <row r="22" spans="1:5">
      <c r="A22" s="76" t="s">
        <v>253</v>
      </c>
      <c r="B22" s="72"/>
      <c r="C22" s="72"/>
      <c r="D22" s="73"/>
      <c r="E22" s="70"/>
    </row>
    <row r="23" spans="1:5">
      <c r="A23" t="s">
        <v>255</v>
      </c>
      <c r="B23" s="72" t="s">
        <v>252</v>
      </c>
      <c r="C23" s="75"/>
      <c r="D23" s="72" t="s">
        <v>254</v>
      </c>
      <c r="E23" s="70"/>
    </row>
    <row r="24" spans="1:5">
      <c r="A24" t="s">
        <v>271</v>
      </c>
      <c r="B24" s="72" t="s">
        <v>252</v>
      </c>
      <c r="C24" s="75"/>
      <c r="D24" s="72" t="s">
        <v>272</v>
      </c>
      <c r="E24" s="70"/>
    </row>
    <row r="25" spans="1:5">
      <c r="A25" t="s">
        <v>273</v>
      </c>
      <c r="B25" s="72" t="s">
        <v>252</v>
      </c>
      <c r="C25" s="75"/>
      <c r="D25" s="72" t="s">
        <v>274</v>
      </c>
      <c r="E25" s="70"/>
    </row>
    <row r="26" spans="1:5">
      <c r="A26" t="s">
        <v>293</v>
      </c>
      <c r="B26" s="72" t="s">
        <v>252</v>
      </c>
      <c r="C26" s="75"/>
      <c r="D26" s="72" t="s">
        <v>294</v>
      </c>
      <c r="E26" s="70"/>
    </row>
    <row r="27" spans="1:5">
      <c r="A27" t="s">
        <v>303</v>
      </c>
      <c r="B27" s="72" t="s">
        <v>266</v>
      </c>
      <c r="C27" s="75"/>
      <c r="D27" s="70"/>
      <c r="E27" s="70"/>
    </row>
    <row r="28" spans="1:5">
      <c r="B28" s="71"/>
      <c r="C28" s="75"/>
      <c r="D28" s="70"/>
      <c r="E28" s="70"/>
    </row>
    <row r="29" spans="1:5">
      <c r="A29" s="76" t="s">
        <v>289</v>
      </c>
      <c r="B29" s="72"/>
      <c r="C29" s="72"/>
      <c r="D29" s="73"/>
      <c r="E29" s="70"/>
    </row>
    <row r="30" spans="1:5">
      <c r="A30" t="s">
        <v>301</v>
      </c>
      <c r="B30" s="72" t="s">
        <v>302</v>
      </c>
      <c r="C30" s="75"/>
      <c r="D30" s="70"/>
      <c r="E30" s="70"/>
    </row>
    <row r="31" spans="1:5">
      <c r="A31" t="s">
        <v>275</v>
      </c>
      <c r="B31" s="72" t="s">
        <v>252</v>
      </c>
      <c r="C31" s="75"/>
      <c r="D31" s="72" t="s">
        <v>276</v>
      </c>
      <c r="E31" s="70"/>
    </row>
    <row r="32" spans="1:5">
      <c r="A32" t="s">
        <v>277</v>
      </c>
      <c r="B32" s="72" t="s">
        <v>252</v>
      </c>
      <c r="C32" s="75"/>
      <c r="D32" s="72" t="s">
        <v>278</v>
      </c>
      <c r="E32" s="70"/>
    </row>
    <row r="33" spans="1:5">
      <c r="A33" t="s">
        <v>292</v>
      </c>
      <c r="B33" s="72" t="s">
        <v>252</v>
      </c>
      <c r="C33" s="75"/>
      <c r="D33" s="72" t="s">
        <v>297</v>
      </c>
      <c r="E33" s="72" t="s">
        <v>31</v>
      </c>
    </row>
    <row r="34" spans="1:5">
      <c r="A34" t="s">
        <v>300</v>
      </c>
      <c r="B34" s="72" t="s">
        <v>252</v>
      </c>
      <c r="C34" s="75"/>
      <c r="D34" s="72" t="s">
        <v>297</v>
      </c>
      <c r="E34" s="72" t="s">
        <v>31</v>
      </c>
    </row>
    <row r="35" spans="1:5">
      <c r="A35" t="s">
        <v>298</v>
      </c>
      <c r="B35" s="72" t="s">
        <v>297</v>
      </c>
      <c r="C35" s="75"/>
      <c r="D35" s="72" t="s">
        <v>299</v>
      </c>
      <c r="E35" s="70"/>
    </row>
    <row r="36" spans="1:5">
      <c r="A36" t="s">
        <v>290</v>
      </c>
      <c r="B36" s="72" t="s">
        <v>252</v>
      </c>
      <c r="C36" s="75"/>
      <c r="D36" s="72" t="s">
        <v>291</v>
      </c>
      <c r="E36" s="70"/>
    </row>
    <row r="37" spans="1:5">
      <c r="A37" t="s">
        <v>295</v>
      </c>
      <c r="B37" s="72" t="s">
        <v>270</v>
      </c>
      <c r="C37" s="75"/>
      <c r="D37" s="72" t="s">
        <v>296</v>
      </c>
      <c r="E37" s="70"/>
    </row>
    <row r="38" spans="1:5">
      <c r="A38" t="s">
        <v>304</v>
      </c>
      <c r="B38" s="72" t="s">
        <v>252</v>
      </c>
      <c r="C38" s="75"/>
      <c r="D38" s="72" t="s">
        <v>305</v>
      </c>
      <c r="E38" s="70"/>
    </row>
    <row r="39" spans="1:5">
      <c r="A39" t="s">
        <v>306</v>
      </c>
      <c r="B39" s="72" t="s">
        <v>252</v>
      </c>
      <c r="C39" s="75"/>
      <c r="D39" s="72" t="s">
        <v>307</v>
      </c>
      <c r="E39" s="70"/>
    </row>
    <row r="40" spans="1:5">
      <c r="A40" t="s">
        <v>309</v>
      </c>
      <c r="B40" s="72" t="s">
        <v>310</v>
      </c>
      <c r="C40" s="75"/>
      <c r="D40" s="70"/>
      <c r="E40" s="70"/>
    </row>
    <row r="41" spans="1:5">
      <c r="B41" s="70"/>
      <c r="C41" s="74"/>
      <c r="D41" s="70"/>
      <c r="E41" s="70"/>
    </row>
    <row r="42" spans="1:5">
      <c r="B42" s="70"/>
      <c r="C42" s="74"/>
      <c r="D42" s="70"/>
      <c r="E42" s="70"/>
    </row>
    <row r="43" spans="1:5">
      <c r="B43" s="70"/>
      <c r="C43" s="74"/>
      <c r="D43" s="70"/>
      <c r="E43" s="70"/>
    </row>
    <row r="44" spans="1:5">
      <c r="B44" s="70"/>
      <c r="C44" s="70"/>
      <c r="D44" s="70"/>
      <c r="E44" s="70"/>
    </row>
    <row r="45" spans="1:5">
      <c r="B45" s="70"/>
      <c r="C45" s="70"/>
      <c r="D45" s="70"/>
      <c r="E45" s="70"/>
    </row>
    <row r="46" spans="1:5">
      <c r="B46" s="70"/>
      <c r="C46" s="70"/>
      <c r="D46" s="70"/>
      <c r="E46" s="70"/>
    </row>
    <row r="47" spans="1:5">
      <c r="B47" s="70"/>
      <c r="C47" s="70"/>
      <c r="D47" s="70"/>
      <c r="E47" s="70"/>
    </row>
    <row r="48" spans="1:5">
      <c r="B48" s="70"/>
      <c r="C48" s="70"/>
      <c r="D48" s="70"/>
      <c r="E48" s="70"/>
    </row>
    <row r="49" spans="2:5">
      <c r="B49" s="70"/>
      <c r="C49" s="70"/>
      <c r="D49" s="70"/>
      <c r="E49" s="70"/>
    </row>
    <row r="50" spans="2:5">
      <c r="B50" s="70"/>
      <c r="C50" s="70"/>
      <c r="D50" s="70"/>
      <c r="E50" s="70"/>
    </row>
    <row r="51" spans="2:5">
      <c r="B51" s="70"/>
      <c r="C51" s="70"/>
      <c r="D51" s="70"/>
      <c r="E51" s="70"/>
    </row>
    <row r="52" spans="2:5">
      <c r="B52" s="70"/>
      <c r="C52" s="70"/>
      <c r="D52" s="70"/>
      <c r="E52" s="70"/>
    </row>
    <row r="53" spans="2:5">
      <c r="B53" s="70"/>
      <c r="C53" s="70"/>
      <c r="D53" s="70"/>
      <c r="E53" s="70"/>
    </row>
    <row r="54" spans="2:5">
      <c r="B54" s="70"/>
      <c r="C54" s="70"/>
      <c r="D54" s="70"/>
      <c r="E54" s="70"/>
    </row>
    <row r="55" spans="2:5">
      <c r="B55" s="70"/>
      <c r="C55" s="70"/>
      <c r="D55" s="70"/>
      <c r="E55" s="70"/>
    </row>
    <row r="56" spans="2:5">
      <c r="B56" s="70"/>
      <c r="C56" s="70"/>
      <c r="D56" s="70"/>
      <c r="E56" s="70"/>
    </row>
    <row r="57" spans="2:5">
      <c r="B57" s="70"/>
      <c r="C57" s="70"/>
      <c r="D57" s="70"/>
      <c r="E57" s="70"/>
    </row>
    <row r="58" spans="2:5">
      <c r="B58" s="70"/>
      <c r="C58" s="70"/>
      <c r="D58" s="70"/>
      <c r="E58" s="70"/>
    </row>
    <row r="59" spans="2:5">
      <c r="B59" s="70"/>
      <c r="C59" s="70"/>
      <c r="D59" s="70"/>
      <c r="E59" s="70"/>
    </row>
    <row r="60" spans="2:5">
      <c r="B60" s="70"/>
      <c r="C60" s="70"/>
      <c r="D60" s="70"/>
      <c r="E60" s="70"/>
    </row>
    <row r="61" spans="2:5">
      <c r="B61" s="70"/>
      <c r="C61" s="70"/>
      <c r="D61" s="70"/>
      <c r="E61" s="70"/>
    </row>
    <row r="62" spans="2:5">
      <c r="B62" s="70"/>
      <c r="C62" s="70"/>
      <c r="D62" s="70"/>
      <c r="E62" s="70"/>
    </row>
    <row r="63" spans="2:5">
      <c r="B63" s="70"/>
      <c r="C63" s="70"/>
      <c r="D63" s="70"/>
      <c r="E63" s="70"/>
    </row>
    <row r="64" spans="2:5">
      <c r="B64" s="70"/>
      <c r="C64" s="70"/>
      <c r="D64" s="70"/>
      <c r="E64" s="70"/>
    </row>
    <row r="65" spans="2:5">
      <c r="B65" s="70"/>
      <c r="C65" s="70"/>
      <c r="D65" s="70"/>
      <c r="E65" s="70"/>
    </row>
    <row r="66" spans="2:5">
      <c r="B66" s="70"/>
      <c r="C66" s="70"/>
      <c r="D66" s="70"/>
      <c r="E66" s="70"/>
    </row>
    <row r="67" spans="2:5">
      <c r="B67" s="70"/>
      <c r="C67" s="70"/>
      <c r="D67" s="70"/>
      <c r="E67" s="70"/>
    </row>
    <row r="68" spans="2:5">
      <c r="B68" s="70"/>
      <c r="C68" s="70"/>
      <c r="D68" s="70"/>
      <c r="E68" s="70"/>
    </row>
    <row r="69" spans="2:5">
      <c r="B69" s="70"/>
      <c r="C69" s="70"/>
      <c r="D69" s="70"/>
      <c r="E69" s="70"/>
    </row>
    <row r="70" spans="2:5">
      <c r="B70" s="70"/>
      <c r="C70" s="70"/>
      <c r="D70" s="70"/>
      <c r="E70" s="70"/>
    </row>
    <row r="71" spans="2:5">
      <c r="B71" s="70"/>
      <c r="C71" s="70"/>
      <c r="D71" s="70"/>
      <c r="E71" s="70"/>
    </row>
    <row r="72" spans="2:5">
      <c r="B72" s="70"/>
      <c r="C72" s="70"/>
      <c r="D72" s="70"/>
      <c r="E72" s="70"/>
    </row>
    <row r="73" spans="2:5">
      <c r="B73" s="70"/>
      <c r="C73" s="70"/>
      <c r="D73" s="70"/>
      <c r="E73" s="70"/>
    </row>
    <row r="74" spans="2:5">
      <c r="B74" s="70"/>
      <c r="C74" s="70"/>
      <c r="D74" s="70"/>
      <c r="E74" s="70"/>
    </row>
    <row r="75" spans="2:5">
      <c r="B75" s="70"/>
      <c r="C75" s="70"/>
      <c r="D75" s="70"/>
      <c r="E75" s="70"/>
    </row>
    <row r="76" spans="2:5">
      <c r="B76" s="70"/>
      <c r="C76" s="70"/>
      <c r="D76" s="70"/>
      <c r="E76" s="70"/>
    </row>
    <row r="77" spans="2:5">
      <c r="B77" s="70"/>
      <c r="C77" s="70"/>
      <c r="D77" s="70"/>
      <c r="E77" s="70"/>
    </row>
    <row r="78" spans="2:5">
      <c r="B78" s="70"/>
      <c r="C78" s="70"/>
      <c r="D78" s="70"/>
      <c r="E78" s="70"/>
    </row>
    <row r="79" spans="2:5">
      <c r="B79" s="70"/>
      <c r="C79" s="70"/>
      <c r="D79" s="70"/>
      <c r="E79" s="70"/>
    </row>
    <row r="80" spans="2:5">
      <c r="B80" s="70"/>
      <c r="C80" s="70"/>
      <c r="D80" s="70"/>
      <c r="E80" s="70"/>
    </row>
    <row r="81" spans="2:5">
      <c r="B81" s="70"/>
      <c r="C81" s="70"/>
      <c r="D81" s="70"/>
      <c r="E81" s="70"/>
    </row>
    <row r="82" spans="2:5">
      <c r="B82" s="70"/>
      <c r="C82" s="70"/>
      <c r="D82" s="70"/>
      <c r="E82" s="70"/>
    </row>
    <row r="83" spans="2:5">
      <c r="B83" s="70"/>
      <c r="C83" s="70"/>
      <c r="D83" s="70"/>
      <c r="E83" s="70"/>
    </row>
    <row r="84" spans="2:5">
      <c r="B84" s="70"/>
      <c r="C84" s="70"/>
      <c r="D84" s="70"/>
      <c r="E84" s="70"/>
    </row>
    <row r="85" spans="2:5">
      <c r="B85" s="70"/>
      <c r="C85" s="70"/>
      <c r="D85" s="70"/>
      <c r="E85" s="70"/>
    </row>
    <row r="86" spans="2:5">
      <c r="B86" s="70"/>
      <c r="C86" s="70"/>
      <c r="D86" s="70"/>
      <c r="E86" s="70"/>
    </row>
    <row r="87" spans="2:5">
      <c r="B87" s="70"/>
      <c r="C87" s="70"/>
      <c r="D87" s="70"/>
      <c r="E87" s="70"/>
    </row>
    <row r="88" spans="2:5">
      <c r="B88" s="70"/>
      <c r="C88" s="70"/>
      <c r="D88" s="70"/>
      <c r="E88" s="70"/>
    </row>
    <row r="89" spans="2:5">
      <c r="B89" s="70"/>
      <c r="C89" s="70"/>
      <c r="D89" s="70"/>
      <c r="E89" s="70"/>
    </row>
    <row r="90" spans="2:5">
      <c r="B90" s="70"/>
      <c r="C90" s="70"/>
      <c r="D90" s="70"/>
      <c r="E90" s="70"/>
    </row>
    <row r="91" spans="2:5">
      <c r="B91" s="70"/>
      <c r="C91" s="70"/>
      <c r="D91" s="70"/>
      <c r="E91" s="70"/>
    </row>
    <row r="92" spans="2:5">
      <c r="B92" s="70"/>
      <c r="C92" s="70"/>
      <c r="D92" s="70"/>
      <c r="E92" s="70"/>
    </row>
    <row r="93" spans="2:5">
      <c r="B93" s="70"/>
      <c r="C93" s="70"/>
      <c r="D93" s="70"/>
      <c r="E93" s="70"/>
    </row>
    <row r="94" spans="2:5">
      <c r="B94" s="70"/>
      <c r="C94" s="70"/>
      <c r="D94" s="70"/>
      <c r="E94" s="70"/>
    </row>
    <row r="95" spans="2:5">
      <c r="B95" s="70"/>
      <c r="C95" s="70"/>
      <c r="D95" s="70"/>
      <c r="E95" s="70"/>
    </row>
    <row r="96" spans="2:5">
      <c r="B96" s="70"/>
      <c r="C96" s="70"/>
      <c r="D96" s="70"/>
      <c r="E96" s="70"/>
    </row>
    <row r="97" spans="2:5">
      <c r="B97" s="70"/>
      <c r="C97" s="70"/>
      <c r="D97" s="70"/>
      <c r="E97" s="70"/>
    </row>
    <row r="98" spans="2:5">
      <c r="B98" s="70"/>
      <c r="C98" s="70"/>
      <c r="D98" s="70"/>
      <c r="E98" s="70"/>
    </row>
    <row r="99" spans="2:5">
      <c r="B99" s="70"/>
      <c r="C99" s="70"/>
      <c r="D99" s="70"/>
      <c r="E99" s="70"/>
    </row>
    <row r="100" spans="2:5">
      <c r="B100" s="70"/>
      <c r="C100" s="70"/>
      <c r="D100" s="70"/>
      <c r="E100" s="70"/>
    </row>
    <row r="101" spans="2:5">
      <c r="B101" s="70"/>
      <c r="C101" s="70"/>
      <c r="D101" s="70"/>
      <c r="E101" s="70"/>
    </row>
    <row r="102" spans="2:5">
      <c r="B102" s="70"/>
      <c r="C102" s="70"/>
      <c r="D102" s="70"/>
      <c r="E102" s="70"/>
    </row>
    <row r="103" spans="2:5">
      <c r="B103" s="70"/>
      <c r="C103" s="70"/>
      <c r="D103" s="70"/>
      <c r="E103" s="70"/>
    </row>
    <row r="104" spans="2:5">
      <c r="B104" s="70"/>
      <c r="C104" s="70"/>
      <c r="D104" s="70"/>
      <c r="E104" s="70"/>
    </row>
    <row r="105" spans="2:5">
      <c r="B105" s="70"/>
      <c r="C105" s="70"/>
      <c r="D105" s="70"/>
      <c r="E105" s="70"/>
    </row>
    <row r="106" spans="2:5">
      <c r="B106" s="70"/>
      <c r="C106" s="70"/>
      <c r="D106" s="70"/>
      <c r="E106" s="70"/>
    </row>
    <row r="107" spans="2:5">
      <c r="B107" s="70"/>
      <c r="C107" s="70"/>
      <c r="D107" s="70"/>
      <c r="E107" s="70"/>
    </row>
    <row r="108" spans="2:5">
      <c r="B108" s="70"/>
      <c r="C108" s="70"/>
      <c r="D108" s="70"/>
      <c r="E108" s="70"/>
    </row>
    <row r="109" spans="2:5">
      <c r="B109" s="70"/>
      <c r="C109" s="70"/>
      <c r="D109" s="70"/>
      <c r="E109" s="70"/>
    </row>
    <row r="110" spans="2:5">
      <c r="B110" s="70"/>
      <c r="C110" s="70"/>
      <c r="D110" s="70"/>
      <c r="E110" s="70"/>
    </row>
    <row r="111" spans="2:5">
      <c r="B111" s="70"/>
      <c r="C111" s="70"/>
      <c r="D111" s="70"/>
      <c r="E111" s="70"/>
    </row>
    <row r="112" spans="2:5">
      <c r="B112" s="70"/>
      <c r="C112" s="70"/>
      <c r="D112" s="70"/>
      <c r="E112" s="70"/>
    </row>
    <row r="113" spans="2:5">
      <c r="B113" s="70"/>
      <c r="C113" s="70"/>
      <c r="D113" s="70"/>
      <c r="E113" s="70"/>
    </row>
    <row r="114" spans="2:5">
      <c r="B114" s="70"/>
      <c r="C114" s="70"/>
      <c r="D114" s="70"/>
      <c r="E114" s="70"/>
    </row>
    <row r="115" spans="2:5">
      <c r="B115" s="70"/>
      <c r="C115" s="70"/>
      <c r="D115" s="70"/>
      <c r="E115" s="70"/>
    </row>
    <row r="116" spans="2:5">
      <c r="B116" s="70"/>
      <c r="C116" s="70"/>
      <c r="D116" s="70"/>
      <c r="E116" s="70"/>
    </row>
    <row r="117" spans="2:5">
      <c r="B117" s="70"/>
      <c r="C117" s="70"/>
      <c r="D117" s="70"/>
      <c r="E117" s="70"/>
    </row>
    <row r="118" spans="2:5">
      <c r="B118" s="70"/>
      <c r="C118" s="70"/>
      <c r="D118" s="70"/>
      <c r="E118" s="70"/>
    </row>
    <row r="119" spans="2:5">
      <c r="B119" s="70"/>
      <c r="C119" s="70"/>
      <c r="D119" s="70"/>
      <c r="E119" s="70"/>
    </row>
    <row r="120" spans="2:5">
      <c r="B120" s="70"/>
      <c r="C120" s="70"/>
      <c r="D120" s="70"/>
      <c r="E120" s="70"/>
    </row>
    <row r="121" spans="2:5">
      <c r="B121" s="70"/>
      <c r="C121" s="70"/>
      <c r="D121" s="70"/>
      <c r="E121" s="70"/>
    </row>
    <row r="122" spans="2:5">
      <c r="B122" s="70"/>
      <c r="C122" s="70"/>
      <c r="D122" s="70"/>
      <c r="E122" s="70"/>
    </row>
    <row r="123" spans="2:5">
      <c r="B123" s="70"/>
      <c r="C123" s="70"/>
      <c r="D123" s="70"/>
      <c r="E123" s="70"/>
    </row>
    <row r="124" spans="2:5">
      <c r="B124" s="70"/>
      <c r="C124" s="70"/>
      <c r="D124" s="70"/>
    </row>
    <row r="125" spans="2:5">
      <c r="B125" s="70"/>
      <c r="C125" s="70"/>
      <c r="D125" s="70"/>
    </row>
    <row r="126" spans="2:5">
      <c r="B126" s="70"/>
      <c r="C126" s="70"/>
      <c r="D126" s="70"/>
    </row>
    <row r="127" spans="2:5">
      <c r="B127" s="70"/>
      <c r="C127" s="70"/>
      <c r="D127" s="70"/>
    </row>
    <row r="128" spans="2:5">
      <c r="B128" s="70"/>
      <c r="C128" s="70"/>
      <c r="D128" s="70"/>
    </row>
    <row r="129" spans="2:4">
      <c r="B129" s="70"/>
      <c r="C129" s="70"/>
      <c r="D129" s="70"/>
    </row>
    <row r="130" spans="2:4">
      <c r="B130" s="70"/>
      <c r="C130" s="70"/>
      <c r="D130" s="70"/>
    </row>
    <row r="131" spans="2:4">
      <c r="B131" s="70"/>
      <c r="C131" s="70"/>
      <c r="D131" s="70"/>
    </row>
    <row r="132" spans="2:4">
      <c r="B132" s="70"/>
      <c r="C132" s="70"/>
      <c r="D132" s="70"/>
    </row>
    <row r="133" spans="2:4">
      <c r="B133" s="70"/>
      <c r="C133" s="70"/>
      <c r="D133" s="70"/>
    </row>
    <row r="134" spans="2:4">
      <c r="B134" s="70"/>
      <c r="C134" s="70"/>
      <c r="D134" s="70"/>
    </row>
    <row r="135" spans="2:4">
      <c r="B135" s="70"/>
      <c r="C135" s="70"/>
      <c r="D135" s="70"/>
    </row>
    <row r="136" spans="2:4">
      <c r="B136" s="70"/>
      <c r="C136" s="70"/>
      <c r="D136" s="70"/>
    </row>
    <row r="137" spans="2:4">
      <c r="B137" s="70"/>
      <c r="C137" s="70"/>
      <c r="D137" s="70"/>
    </row>
    <row r="138" spans="2:4">
      <c r="B138" s="70"/>
      <c r="C138" s="70"/>
      <c r="D138" s="70"/>
    </row>
    <row r="139" spans="2:4">
      <c r="B139" s="70"/>
      <c r="C139" s="70"/>
      <c r="D139" s="70"/>
    </row>
    <row r="140" spans="2:4">
      <c r="B140" s="70"/>
      <c r="C140" s="70"/>
      <c r="D140" s="70"/>
    </row>
    <row r="141" spans="2:4">
      <c r="B141" s="70"/>
      <c r="C141" s="70"/>
      <c r="D141" s="70"/>
    </row>
    <row r="142" spans="2:4">
      <c r="B142" s="70"/>
      <c r="C142" s="70"/>
      <c r="D142" s="70"/>
    </row>
    <row r="143" spans="2:4">
      <c r="B143" s="70"/>
      <c r="C143" s="70"/>
      <c r="D143" s="70"/>
    </row>
    <row r="144" spans="2:4">
      <c r="B144" s="70"/>
      <c r="C144" s="70"/>
      <c r="D144" s="70"/>
    </row>
    <row r="145" spans="2:4">
      <c r="B145" s="70"/>
      <c r="C145" s="70"/>
      <c r="D145" s="70"/>
    </row>
    <row r="146" spans="2:4">
      <c r="B146" s="70"/>
      <c r="C146" s="70"/>
      <c r="D146" s="70"/>
    </row>
    <row r="147" spans="2:4">
      <c r="B147" s="70"/>
      <c r="C147" s="70"/>
      <c r="D147" s="70"/>
    </row>
    <row r="148" spans="2:4">
      <c r="B148" s="70"/>
      <c r="C148" s="70"/>
      <c r="D148" s="70"/>
    </row>
    <row r="149" spans="2:4">
      <c r="B149" s="70"/>
      <c r="C149" s="70"/>
      <c r="D149" s="70"/>
    </row>
    <row r="150" spans="2:4">
      <c r="B150" s="70"/>
      <c r="C150" s="70"/>
      <c r="D150" s="70"/>
    </row>
    <row r="151" spans="2:4">
      <c r="B151" s="70"/>
      <c r="C151" s="70"/>
      <c r="D151" s="70"/>
    </row>
    <row r="152" spans="2:4">
      <c r="B152" s="70"/>
      <c r="C152" s="70"/>
      <c r="D152" s="70"/>
    </row>
    <row r="153" spans="2:4">
      <c r="B153" s="70"/>
      <c r="C153" s="70"/>
      <c r="D153" s="70"/>
    </row>
    <row r="154" spans="2:4">
      <c r="B154" s="70"/>
      <c r="C154" s="70"/>
      <c r="D154" s="70"/>
    </row>
    <row r="155" spans="2:4">
      <c r="B155" s="70"/>
      <c r="C155" s="70"/>
      <c r="D155" s="70"/>
    </row>
    <row r="156" spans="2:4">
      <c r="B156" s="70"/>
      <c r="C156" s="70"/>
      <c r="D156" s="70"/>
    </row>
    <row r="157" spans="2:4">
      <c r="B157" s="70"/>
      <c r="C157" s="70"/>
      <c r="D157" s="70"/>
    </row>
    <row r="158" spans="2:4">
      <c r="B158" s="70"/>
      <c r="C158" s="70"/>
      <c r="D158" s="70"/>
    </row>
    <row r="159" spans="2:4">
      <c r="B159" s="70"/>
      <c r="C159" s="70"/>
      <c r="D159" s="70"/>
    </row>
    <row r="160" spans="2:4">
      <c r="B160" s="70"/>
      <c r="C160" s="70"/>
      <c r="D160" s="70"/>
    </row>
    <row r="161" spans="2:4">
      <c r="B161" s="70"/>
      <c r="C161" s="70"/>
      <c r="D161" s="70"/>
    </row>
    <row r="162" spans="2:4">
      <c r="B162" s="70"/>
      <c r="C162" s="70"/>
      <c r="D162" s="70"/>
    </row>
    <row r="163" spans="2:4">
      <c r="B163" s="70"/>
      <c r="C163" s="70"/>
      <c r="D163" s="70"/>
    </row>
    <row r="164" spans="2:4">
      <c r="B164" s="70"/>
      <c r="C164" s="70"/>
      <c r="D164" s="70"/>
    </row>
    <row r="165" spans="2:4">
      <c r="B165" s="70"/>
      <c r="C165" s="70"/>
      <c r="D165" s="70"/>
    </row>
    <row r="166" spans="2:4">
      <c r="B166" s="70"/>
      <c r="C166" s="70"/>
      <c r="D166" s="70"/>
    </row>
    <row r="167" spans="2:4">
      <c r="B167" s="70"/>
      <c r="C167" s="70"/>
      <c r="D167" s="70"/>
    </row>
    <row r="168" spans="2:4">
      <c r="B168" s="70"/>
      <c r="C168" s="70"/>
      <c r="D168" s="70"/>
    </row>
    <row r="169" spans="2:4">
      <c r="B169" s="70"/>
      <c r="C169" s="70"/>
      <c r="D169" s="70"/>
    </row>
    <row r="170" spans="2:4">
      <c r="B170" s="70"/>
      <c r="C170" s="70"/>
      <c r="D170" s="70"/>
    </row>
    <row r="171" spans="2:4">
      <c r="B171" s="70"/>
      <c r="C171" s="70"/>
      <c r="D171" s="70"/>
    </row>
    <row r="172" spans="2:4">
      <c r="B172" s="70"/>
      <c r="C172" s="70"/>
      <c r="D172" s="70"/>
    </row>
    <row r="173" spans="2:4">
      <c r="B173" s="70"/>
      <c r="C173" s="70"/>
      <c r="D173" s="70"/>
    </row>
    <row r="174" spans="2:4">
      <c r="B174" s="70"/>
      <c r="C174" s="70"/>
      <c r="D174" s="70"/>
    </row>
    <row r="175" spans="2:4">
      <c r="B175" s="70"/>
      <c r="C175" s="70"/>
      <c r="D175" s="70"/>
    </row>
    <row r="176" spans="2:4">
      <c r="B176" s="70"/>
      <c r="C176" s="70"/>
      <c r="D176" s="70"/>
    </row>
    <row r="177" spans="2:4">
      <c r="B177" s="70"/>
      <c r="C177" s="70"/>
      <c r="D177" s="70"/>
    </row>
    <row r="178" spans="2:4">
      <c r="B178" s="70"/>
      <c r="C178" s="70"/>
      <c r="D178" s="70"/>
    </row>
    <row r="179" spans="2:4">
      <c r="B179" s="70"/>
      <c r="C179" s="70"/>
      <c r="D179" s="70"/>
    </row>
    <row r="180" spans="2:4">
      <c r="B180" s="70"/>
      <c r="C180" s="70"/>
      <c r="D180" s="70"/>
    </row>
  </sheetData>
  <pageMargins left="0.7" right="0.7" top="0.75" bottom="0.75" header="0.3" footer="0.3"/>
  <pageSetup paperSize="9" orientation="portrait" horizontalDpi="4294967293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Index</vt:lpstr>
      <vt:lpstr>Formulas &amp; Functions</vt:lpstr>
      <vt:lpstr>Unit Conversions</vt:lpstr>
      <vt:lpstr>Keyboard Shortcuts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Johnny</dc:creator>
  <cp:lastModifiedBy>Johnny</cp:lastModifiedBy>
  <cp:lastPrinted>2016-08-14T05:50:02Z</cp:lastPrinted>
  <dcterms:created xsi:type="dcterms:W3CDTF">2016-08-12T04:26:08Z</dcterms:created>
  <dcterms:modified xsi:type="dcterms:W3CDTF">2025-06-02T09:41:52Z</dcterms:modified>
</cp:coreProperties>
</file>